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neil_\Desktop\"/>
    </mc:Choice>
  </mc:AlternateContent>
  <bookViews>
    <workbookView xWindow="0" yWindow="0" windowWidth="28800" windowHeight="12210" tabRatio="1000"/>
  </bookViews>
  <sheets>
    <sheet name="overall" sheetId="1" r:id="rId1"/>
    <sheet name="Herod Farm" sheetId="2" r:id="rId2"/>
    <sheet name="Rainow 5" sheetId="5" r:id="rId3"/>
    <sheet name="Shining Tor" sheetId="17" r:id="rId4"/>
    <sheet name="Boars Head" sheetId="3" r:id="rId5"/>
    <sheet name="Hope Wakes" sheetId="7" r:id="rId6"/>
    <sheet name="forest 5" sheetId="8" r:id="rId7"/>
    <sheet name="Cracken Edge" sheetId="19" r:id="rId8"/>
    <sheet name="eccles pike" sheetId="12" r:id="rId9"/>
  </sheets>
  <definedNames>
    <definedName name="_xlnm._FilterDatabase" localSheetId="4" hidden="1">'Boars Head'!#REF!</definedName>
    <definedName name="_xlnm._FilterDatabase" localSheetId="6" hidden="1">'forest 5'!#REF!</definedName>
    <definedName name="_xlnm._FilterDatabase" localSheetId="1" hidden="1">'Herod Farm'!#REF!</definedName>
    <definedName name="_xlnm._FilterDatabase" localSheetId="0" hidden="1">overall!$A$4:$F$239</definedName>
    <definedName name="_xlnm._FilterDatabase" localSheetId="2" hidden="1">'Rainow 5'!#REF!</definedName>
    <definedName name="_xlnm.Print_Area" localSheetId="6">'forest 5'!#REF!</definedName>
  </definedNames>
  <calcPr calcId="171027"/>
</workbook>
</file>

<file path=xl/calcChain.xml><?xml version="1.0" encoding="utf-8"?>
<calcChain xmlns="http://schemas.openxmlformats.org/spreadsheetml/2006/main">
  <c r="H3" i="1" l="1"/>
  <c r="I3" i="1"/>
  <c r="B98" i="1"/>
  <c r="C98" i="1"/>
  <c r="D98" i="1"/>
  <c r="E98" i="1"/>
  <c r="F98" i="1"/>
  <c r="G98" i="1"/>
  <c r="H98" i="1"/>
  <c r="I98" i="1"/>
  <c r="J14" i="1"/>
  <c r="J10" i="1"/>
  <c r="J8" i="1"/>
  <c r="J4" i="1"/>
  <c r="G11" i="12"/>
  <c r="G16" i="12"/>
  <c r="G15" i="12"/>
  <c r="G14" i="12"/>
  <c r="G12" i="12"/>
  <c r="G10" i="12"/>
  <c r="G9" i="12"/>
  <c r="G8" i="12"/>
  <c r="G7" i="12"/>
  <c r="G5" i="12"/>
  <c r="L8" i="1"/>
  <c r="M8" i="1" s="1"/>
  <c r="L9" i="1"/>
  <c r="L10" i="1"/>
  <c r="L5" i="1"/>
  <c r="L6" i="1"/>
  <c r="L11" i="1"/>
  <c r="L12" i="1"/>
  <c r="L13" i="1"/>
  <c r="L7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9" i="1"/>
  <c r="L30" i="1"/>
  <c r="L31" i="1"/>
  <c r="L33" i="1"/>
  <c r="L34" i="1"/>
  <c r="L35" i="1"/>
  <c r="L36" i="1"/>
  <c r="L37" i="1"/>
  <c r="L38" i="1"/>
  <c r="L24" i="1"/>
  <c r="L39" i="1"/>
  <c r="L40" i="1"/>
  <c r="L41" i="1"/>
  <c r="L42" i="1"/>
  <c r="L43" i="1"/>
  <c r="L44" i="1"/>
  <c r="L45" i="1"/>
  <c r="L28" i="1"/>
  <c r="L46" i="1"/>
  <c r="L47" i="1"/>
  <c r="L48" i="1"/>
  <c r="L49" i="1"/>
  <c r="L50" i="1"/>
  <c r="L51" i="1"/>
  <c r="L52" i="1"/>
  <c r="L53" i="1"/>
  <c r="L32" i="1"/>
  <c r="M32" i="1" s="1"/>
  <c r="L54" i="1"/>
  <c r="M54" i="1" s="1"/>
  <c r="L55" i="1"/>
  <c r="M55" i="1" s="1"/>
  <c r="L56" i="1"/>
  <c r="L57" i="1"/>
  <c r="M57" i="1" s="1"/>
  <c r="L58" i="1"/>
  <c r="L59" i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L67" i="1"/>
  <c r="L68" i="1"/>
  <c r="L69" i="1"/>
  <c r="L70" i="1"/>
  <c r="L71" i="1"/>
  <c r="M71" i="1" s="1"/>
  <c r="L72" i="1"/>
  <c r="M72" i="1" s="1"/>
  <c r="L73" i="1"/>
  <c r="L74" i="1"/>
  <c r="L75" i="1"/>
  <c r="M75" i="1" s="1"/>
  <c r="L76" i="1"/>
  <c r="M76" i="1" s="1"/>
  <c r="L77" i="1"/>
  <c r="L78" i="1"/>
  <c r="M78" i="1" s="1"/>
  <c r="L79" i="1"/>
  <c r="M79" i="1" s="1"/>
  <c r="L80" i="1"/>
  <c r="L81" i="1"/>
  <c r="M81" i="1" s="1"/>
  <c r="L82" i="1"/>
  <c r="M82" i="1" s="1"/>
  <c r="L83" i="1"/>
  <c r="M83" i="1" s="1"/>
  <c r="L84" i="1"/>
  <c r="L85" i="1"/>
  <c r="L86" i="1"/>
  <c r="L87" i="1"/>
  <c r="L88" i="1"/>
  <c r="M88" i="1" s="1"/>
  <c r="L89" i="1"/>
  <c r="M89" i="1" s="1"/>
  <c r="L90" i="1"/>
  <c r="L91" i="1"/>
  <c r="L92" i="1"/>
  <c r="M92" i="1" s="1"/>
  <c r="L93" i="1"/>
  <c r="M93" i="1" s="1"/>
  <c r="L94" i="1"/>
  <c r="M94" i="1" s="1"/>
  <c r="L95" i="1"/>
  <c r="M95" i="1" s="1"/>
  <c r="L96" i="1"/>
  <c r="L4" i="1"/>
  <c r="M4" i="1" s="1"/>
  <c r="K4" i="1"/>
  <c r="K8" i="1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5" i="19"/>
  <c r="F3" i="19"/>
  <c r="G19" i="19" s="1"/>
  <c r="G3" i="1"/>
  <c r="J32" i="1"/>
  <c r="K32" i="1"/>
  <c r="J54" i="1"/>
  <c r="K54" i="1"/>
  <c r="J55" i="1"/>
  <c r="K55" i="1"/>
  <c r="J57" i="1"/>
  <c r="K57" i="1"/>
  <c r="J60" i="1"/>
  <c r="K60" i="1"/>
  <c r="J61" i="1"/>
  <c r="K61" i="1"/>
  <c r="J62" i="1"/>
  <c r="K62" i="1"/>
  <c r="J63" i="1"/>
  <c r="K63" i="1"/>
  <c r="J64" i="1"/>
  <c r="K64" i="1"/>
  <c r="J65" i="1"/>
  <c r="K65" i="1"/>
  <c r="J71" i="1"/>
  <c r="K71" i="1"/>
  <c r="J72" i="1"/>
  <c r="K72" i="1"/>
  <c r="J75" i="1"/>
  <c r="K75" i="1"/>
  <c r="J76" i="1"/>
  <c r="K76" i="1"/>
  <c r="J79" i="1"/>
  <c r="K79" i="1"/>
  <c r="J81" i="1"/>
  <c r="K81" i="1"/>
  <c r="J82" i="1"/>
  <c r="K82" i="1"/>
  <c r="J83" i="1"/>
  <c r="K83" i="1"/>
  <c r="J88" i="1"/>
  <c r="K88" i="1"/>
  <c r="J89" i="1"/>
  <c r="K89" i="1"/>
  <c r="J92" i="1"/>
  <c r="K92" i="1"/>
  <c r="J93" i="1"/>
  <c r="K93" i="1"/>
  <c r="J94" i="1"/>
  <c r="K94" i="1"/>
  <c r="J95" i="1"/>
  <c r="K95" i="1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B3" i="1"/>
  <c r="C3" i="1"/>
  <c r="D3" i="1"/>
  <c r="E3" i="1"/>
  <c r="F3" i="1"/>
  <c r="K78" i="1"/>
  <c r="J78" i="1"/>
  <c r="G7" i="19" l="1"/>
  <c r="G9" i="19"/>
  <c r="G11" i="19"/>
  <c r="G13" i="19"/>
  <c r="G16" i="19"/>
  <c r="G18" i="19"/>
  <c r="G20" i="19"/>
  <c r="G5" i="19"/>
  <c r="G8" i="19"/>
  <c r="G10" i="19"/>
  <c r="G12" i="19"/>
  <c r="G15" i="19"/>
  <c r="G17" i="19"/>
  <c r="F35" i="3"/>
  <c r="J53" i="1"/>
  <c r="K53" i="1"/>
  <c r="M53" i="1" s="1"/>
  <c r="J87" i="1"/>
  <c r="K87" i="1"/>
  <c r="M87" i="1" s="1"/>
  <c r="J73" i="1"/>
  <c r="K73" i="1"/>
  <c r="M73" i="1" s="1"/>
  <c r="J68" i="1"/>
  <c r="K68" i="1"/>
  <c r="M68" i="1" s="1"/>
  <c r="J56" i="1"/>
  <c r="K56" i="1"/>
  <c r="M56" i="1" s="1"/>
  <c r="J23" i="1"/>
  <c r="K23" i="1"/>
  <c r="M23" i="1" s="1"/>
  <c r="J49" i="1"/>
  <c r="K49" i="1"/>
  <c r="M49" i="1" s="1"/>
  <c r="J69" i="1"/>
  <c r="K69" i="1"/>
  <c r="M69" i="1" s="1"/>
  <c r="J59" i="1"/>
  <c r="K59" i="1"/>
  <c r="M59" i="1" s="1"/>
  <c r="J37" i="1"/>
  <c r="K37" i="1"/>
  <c r="M37" i="1" s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J90" i="1"/>
  <c r="K90" i="1"/>
  <c r="M90" i="1" s="1"/>
  <c r="J86" i="1"/>
  <c r="K86" i="1"/>
  <c r="M86" i="1" s="1"/>
  <c r="J19" i="1"/>
  <c r="K19" i="1"/>
  <c r="M19" i="1" s="1"/>
  <c r="J7" i="1"/>
  <c r="K7" i="1"/>
  <c r="M7" i="1" s="1"/>
  <c r="J22" i="1"/>
  <c r="K22" i="1"/>
  <c r="M22" i="1" s="1"/>
  <c r="J74" i="1"/>
  <c r="K74" i="1"/>
  <c r="M74" i="1" s="1"/>
  <c r="J42" i="1"/>
  <c r="K42" i="1"/>
  <c r="M42" i="1" s="1"/>
  <c r="J29" i="1"/>
  <c r="K29" i="1"/>
  <c r="M29" i="1" s="1"/>
  <c r="J48" i="1"/>
  <c r="K48" i="1"/>
  <c r="M48" i="1" s="1"/>
  <c r="J85" i="1"/>
  <c r="K85" i="1"/>
  <c r="M85" i="1" s="1"/>
  <c r="K14" i="1"/>
  <c r="M14" i="1" s="1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3" i="17"/>
  <c r="H34" i="17" s="1"/>
  <c r="J13" i="1"/>
  <c r="K13" i="1"/>
  <c r="M13" i="1" s="1"/>
  <c r="J38" i="1"/>
  <c r="K38" i="1"/>
  <c r="M38" i="1" s="1"/>
  <c r="J5" i="1"/>
  <c r="K5" i="1"/>
  <c r="M5" i="1" s="1"/>
  <c r="J9" i="1"/>
  <c r="K9" i="1"/>
  <c r="M9" i="1" s="1"/>
  <c r="J25" i="1"/>
  <c r="K25" i="1"/>
  <c r="M25" i="1" s="1"/>
  <c r="J70" i="1"/>
  <c r="K70" i="1"/>
  <c r="M70" i="1" s="1"/>
  <c r="J12" i="1"/>
  <c r="K12" i="1"/>
  <c r="M12" i="1" s="1"/>
  <c r="J21" i="1"/>
  <c r="K21" i="1"/>
  <c r="M21" i="1" s="1"/>
  <c r="J36" i="1"/>
  <c r="K36" i="1"/>
  <c r="M36" i="1" s="1"/>
  <c r="J15" i="1"/>
  <c r="K15" i="1"/>
  <c r="M15" i="1" s="1"/>
  <c r="J41" i="1"/>
  <c r="K41" i="1"/>
  <c r="M41" i="1" s="1"/>
  <c r="J44" i="1"/>
  <c r="K44" i="1"/>
  <c r="M44" i="1" s="1"/>
  <c r="J43" i="1"/>
  <c r="K43" i="1"/>
  <c r="M43" i="1" s="1"/>
  <c r="J47" i="1"/>
  <c r="K47" i="1"/>
  <c r="M47" i="1" s="1"/>
  <c r="J30" i="1"/>
  <c r="K30" i="1"/>
  <c r="M30" i="1" s="1"/>
  <c r="J31" i="1"/>
  <c r="K31" i="1"/>
  <c r="M31" i="1" s="1"/>
  <c r="J18" i="1"/>
  <c r="K18" i="1"/>
  <c r="M18" i="1" s="1"/>
  <c r="J66" i="1"/>
  <c r="K66" i="1"/>
  <c r="M66" i="1" s="1"/>
  <c r="J24" i="1"/>
  <c r="K24" i="1"/>
  <c r="M24" i="1" s="1"/>
  <c r="J39" i="1"/>
  <c r="K39" i="1"/>
  <c r="M39" i="1" s="1"/>
  <c r="J40" i="1"/>
  <c r="K40" i="1"/>
  <c r="M40" i="1" s="1"/>
  <c r="J80" i="1"/>
  <c r="K80" i="1"/>
  <c r="M80" i="1" s="1"/>
  <c r="J46" i="1"/>
  <c r="K46" i="1"/>
  <c r="M46" i="1" s="1"/>
  <c r="J28" i="1"/>
  <c r="K28" i="1"/>
  <c r="M28" i="1" s="1"/>
  <c r="J45" i="1"/>
  <c r="K45" i="1"/>
  <c r="M45" i="1" s="1"/>
  <c r="J84" i="1"/>
  <c r="K84" i="1"/>
  <c r="M84" i="1" s="1"/>
  <c r="J50" i="1"/>
  <c r="K50" i="1"/>
  <c r="M50" i="1" s="1"/>
  <c r="J51" i="1"/>
  <c r="K51" i="1"/>
  <c r="M51" i="1" s="1"/>
  <c r="J91" i="1"/>
  <c r="K91" i="1"/>
  <c r="M91" i="1" s="1"/>
  <c r="J52" i="1"/>
  <c r="K52" i="1"/>
  <c r="M52" i="1" s="1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3" i="5"/>
  <c r="K17" i="1"/>
  <c r="M17" i="1" s="1"/>
  <c r="K34" i="1"/>
  <c r="M34" i="1" s="1"/>
  <c r="K58" i="1"/>
  <c r="M58" i="1" s="1"/>
  <c r="K20" i="1"/>
  <c r="M20" i="1" s="1"/>
  <c r="K67" i="1"/>
  <c r="M67" i="1" s="1"/>
  <c r="K10" i="1"/>
  <c r="M10" i="1" s="1"/>
  <c r="K77" i="1"/>
  <c r="M77" i="1" s="1"/>
  <c r="K26" i="1"/>
  <c r="M26" i="1" s="1"/>
  <c r="K11" i="1"/>
  <c r="M11" i="1" s="1"/>
  <c r="K27" i="1"/>
  <c r="M27" i="1" s="1"/>
  <c r="K33" i="1"/>
  <c r="M33" i="1" s="1"/>
  <c r="K16" i="1"/>
  <c r="M16" i="1" s="1"/>
  <c r="K35" i="1"/>
  <c r="M35" i="1" s="1"/>
  <c r="K96" i="1"/>
  <c r="M96" i="1" s="1"/>
  <c r="K6" i="1"/>
  <c r="M6" i="1" s="1"/>
  <c r="J96" i="1"/>
  <c r="J35" i="1"/>
  <c r="J33" i="1"/>
  <c r="J20" i="1"/>
  <c r="J34" i="1"/>
  <c r="J58" i="1"/>
  <c r="J16" i="1"/>
  <c r="J11" i="1"/>
  <c r="J77" i="1"/>
  <c r="J17" i="1"/>
  <c r="J27" i="1"/>
  <c r="J26" i="1"/>
  <c r="J6" i="1"/>
  <c r="J67" i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J45" i="5" l="1"/>
  <c r="H7" i="17"/>
  <c r="H9" i="17"/>
  <c r="H11" i="17"/>
  <c r="H13" i="17"/>
  <c r="H15" i="17"/>
  <c r="H17" i="17"/>
  <c r="H19" i="17"/>
  <c r="H21" i="17"/>
  <c r="H23" i="17"/>
  <c r="H25" i="17"/>
  <c r="H27" i="17"/>
  <c r="H29" i="17"/>
  <c r="H31" i="17"/>
  <c r="H33" i="17"/>
  <c r="H35" i="17"/>
  <c r="H6" i="17"/>
  <c r="H8" i="17"/>
  <c r="H10" i="17"/>
  <c r="H12" i="17"/>
  <c r="H14" i="17"/>
  <c r="H16" i="17"/>
  <c r="H18" i="17"/>
  <c r="H20" i="17"/>
  <c r="H22" i="17"/>
  <c r="H24" i="17"/>
  <c r="H26" i="17"/>
  <c r="H28" i="17"/>
  <c r="H30" i="17"/>
  <c r="H32" i="17"/>
  <c r="J6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5" i="5"/>
  <c r="J7" i="5"/>
  <c r="J9" i="5"/>
  <c r="J11" i="5"/>
  <c r="J13" i="5"/>
  <c r="J15" i="5"/>
  <c r="J17" i="5"/>
  <c r="J19" i="5"/>
  <c r="J21" i="5"/>
  <c r="J23" i="5"/>
  <c r="J25" i="5"/>
  <c r="J27" i="5"/>
  <c r="J29" i="5"/>
  <c r="J31" i="5"/>
  <c r="J33" i="5"/>
  <c r="J35" i="5"/>
  <c r="J37" i="5"/>
  <c r="J39" i="5"/>
  <c r="J41" i="5"/>
  <c r="J43" i="5"/>
</calcChain>
</file>

<file path=xl/sharedStrings.xml><?xml version="1.0" encoding="utf-8"?>
<sst xmlns="http://schemas.openxmlformats.org/spreadsheetml/2006/main" count="809" uniqueCount="387">
  <si>
    <t>Races Completed</t>
  </si>
  <si>
    <t>No of runners</t>
  </si>
  <si>
    <t>ALLEN BUNYAN</t>
  </si>
  <si>
    <t>BARRY BLYTH</t>
  </si>
  <si>
    <t>PTS</t>
  </si>
  <si>
    <t>MV40</t>
  </si>
  <si>
    <t>NANCY BUNYAN</t>
  </si>
  <si>
    <t>RAY O'KEETH</t>
  </si>
  <si>
    <t>F</t>
  </si>
  <si>
    <t>MU18</t>
  </si>
  <si>
    <t>MV50</t>
  </si>
  <si>
    <t>FV40</t>
  </si>
  <si>
    <t>FV50</t>
  </si>
  <si>
    <t>ROBBIE PEAL</t>
  </si>
  <si>
    <t>WED NIGHT CHAMPS 2016</t>
  </si>
  <si>
    <t>ROB BAILEY</t>
  </si>
  <si>
    <t>MATT LEWIS</t>
  </si>
  <si>
    <t>STEWART WAUDBY</t>
  </si>
  <si>
    <t>ALLANAH BIRTWISTLE</t>
  </si>
  <si>
    <t>MU23</t>
  </si>
  <si>
    <t>CAT</t>
  </si>
  <si>
    <t>POS</t>
  </si>
  <si>
    <t>MV70</t>
  </si>
  <si>
    <t>SHAUN WILDE</t>
  </si>
  <si>
    <t>CATHERINECROSSLEY</t>
  </si>
  <si>
    <t>Elkington</t>
  </si>
  <si>
    <t>Allen</t>
  </si>
  <si>
    <t>Bunyan</t>
  </si>
  <si>
    <t>Chris</t>
  </si>
  <si>
    <t>Alannah</t>
  </si>
  <si>
    <t>Birtwistle</t>
  </si>
  <si>
    <t>Barry</t>
  </si>
  <si>
    <t>Blyth</t>
  </si>
  <si>
    <t>Julie</t>
  </si>
  <si>
    <t>Finishers</t>
  </si>
  <si>
    <t>1st MV50</t>
  </si>
  <si>
    <t>1ST MV70</t>
  </si>
  <si>
    <t>Matthew</t>
  </si>
  <si>
    <t>27:16</t>
  </si>
  <si>
    <t>Peal</t>
  </si>
  <si>
    <t>Robbie</t>
  </si>
  <si>
    <t>27:22</t>
  </si>
  <si>
    <t>Messenger</t>
  </si>
  <si>
    <t>Mark</t>
  </si>
  <si>
    <t>Lewis</t>
  </si>
  <si>
    <t>28:35</t>
  </si>
  <si>
    <t>Goodfellow</t>
  </si>
  <si>
    <t>Peter</t>
  </si>
  <si>
    <t>28:44</t>
  </si>
  <si>
    <t>Wilde</t>
  </si>
  <si>
    <t>Shaun</t>
  </si>
  <si>
    <t>30:50</t>
  </si>
  <si>
    <t>31:12</t>
  </si>
  <si>
    <t>O'Donnell</t>
  </si>
  <si>
    <t>Kathleen</t>
  </si>
  <si>
    <t>32:55</t>
  </si>
  <si>
    <t>33:16</t>
  </si>
  <si>
    <t>O'Keefe</t>
  </si>
  <si>
    <t>Ray</t>
  </si>
  <si>
    <t>34:12</t>
  </si>
  <si>
    <t>34:40</t>
  </si>
  <si>
    <t>Waudby</t>
  </si>
  <si>
    <t>Stewart</t>
  </si>
  <si>
    <t>36:06</t>
  </si>
  <si>
    <t>Bailey</t>
  </si>
  <si>
    <t>Rob</t>
  </si>
  <si>
    <t>37:48</t>
  </si>
  <si>
    <t>Catharine</t>
  </si>
  <si>
    <t>44:57</t>
  </si>
  <si>
    <t>Smith</t>
  </si>
  <si>
    <t>46:25</t>
  </si>
  <si>
    <t>Nancy</t>
  </si>
  <si>
    <t>48:02</t>
  </si>
  <si>
    <t>Upton</t>
  </si>
  <si>
    <t>Carol</t>
  </si>
  <si>
    <t>48:03</t>
  </si>
  <si>
    <t>MARK MESSENGER</t>
  </si>
  <si>
    <t>PETER GOODFELLOW</t>
  </si>
  <si>
    <t>CHRIS GOODFELLOW</t>
  </si>
  <si>
    <t>Crossley</t>
  </si>
  <si>
    <t>JULIE SMITH</t>
  </si>
  <si>
    <t>CAROL UPTON</t>
  </si>
  <si>
    <t>Apr 19 Herod Farm 3mls</t>
  </si>
  <si>
    <t>May 3 Rainow 5</t>
  </si>
  <si>
    <t>May 17 Shining Tor 7.15pm 10k</t>
  </si>
  <si>
    <t>Jun 7 Boars Head</t>
  </si>
  <si>
    <t>BEST 5 RACES TO COUNT Pts based on % of winning time x 1000</t>
  </si>
  <si>
    <t>Jun28 Hope Wakes 9.5k</t>
  </si>
  <si>
    <t>Jul 19 Forest 5</t>
  </si>
  <si>
    <t>Aug 2 Cracken Edge</t>
  </si>
  <si>
    <t>Aug 9 Eccles Pike 5.4k</t>
  </si>
  <si>
    <t>MIN/SEC</t>
  </si>
  <si>
    <t>W</t>
  </si>
  <si>
    <t>MV</t>
  </si>
  <si>
    <t>WV</t>
  </si>
  <si>
    <t>TIME</t>
  </si>
  <si>
    <t>MINS</t>
  </si>
  <si>
    <t>SIMON PYMM</t>
  </si>
  <si>
    <t>M</t>
  </si>
  <si>
    <t/>
  </si>
  <si>
    <t>HORWICH RMI</t>
  </si>
  <si>
    <t>BEN GREENWOOD</t>
  </si>
  <si>
    <t>M50</t>
  </si>
  <si>
    <t>ALLEN BUNYAN (18)</t>
  </si>
  <si>
    <t>ROBBIE PEAL (17)</t>
  </si>
  <si>
    <t>DAN CROFT</t>
  </si>
  <si>
    <t>BILLY HICKS</t>
  </si>
  <si>
    <t>Matt Lewis</t>
  </si>
  <si>
    <t>DAVID BROCKBANK</t>
  </si>
  <si>
    <t>M40</t>
  </si>
  <si>
    <t>JULIAN BROWN</t>
  </si>
  <si>
    <t>KEVIN GOOD</t>
  </si>
  <si>
    <t>Kathleen O'Donnell</t>
  </si>
  <si>
    <t>GILLIAN LINDSEY</t>
  </si>
  <si>
    <t>W45</t>
  </si>
  <si>
    <t>ANGELA MARKLEY</t>
  </si>
  <si>
    <t>NEIL CLARKE</t>
  </si>
  <si>
    <t>M55</t>
  </si>
  <si>
    <t>ROB GITTINS</t>
  </si>
  <si>
    <t>BARRY BLYTHE</t>
  </si>
  <si>
    <t>M70</t>
  </si>
  <si>
    <t>ANDERW FROST</t>
  </si>
  <si>
    <t>W50</t>
  </si>
  <si>
    <t>SIMON REAVES</t>
  </si>
  <si>
    <t>MARK STANBRIDGE</t>
  </si>
  <si>
    <t>M45</t>
  </si>
  <si>
    <t>CLAIRE GRIFFIN</t>
  </si>
  <si>
    <t>W40</t>
  </si>
  <si>
    <t>SPENCE SIVEWRIGHT</t>
  </si>
  <si>
    <t>ALANNAH BURTWISTLE</t>
  </si>
  <si>
    <t>STUART WARDBY</t>
  </si>
  <si>
    <t>BARRY THOMASON</t>
  </si>
  <si>
    <t>TERRY NEILD</t>
  </si>
  <si>
    <t>DENNIS KENTROP</t>
  </si>
  <si>
    <t>DAVID LARKIN</t>
  </si>
  <si>
    <t>Emma Mason</t>
  </si>
  <si>
    <t>MARTIN SMITH</t>
  </si>
  <si>
    <t>KATHRYN HUTCHINSON</t>
  </si>
  <si>
    <t>Rob Bailey</t>
  </si>
  <si>
    <t>m45</t>
  </si>
  <si>
    <t>ANDREW BUCKROYD</t>
  </si>
  <si>
    <t>JANE SHERRAT</t>
  </si>
  <si>
    <t>SALLY HOPKIN</t>
  </si>
  <si>
    <t>SARANYA HASLER</t>
  </si>
  <si>
    <t>DAVID HAYTON</t>
  </si>
  <si>
    <t>CATHERINE CROSSLEY</t>
  </si>
  <si>
    <t>DAVE WALKER</t>
  </si>
  <si>
    <t>M60</t>
  </si>
  <si>
    <t>HEATHER GALLOWAY</t>
  </si>
  <si>
    <t>1:03:36</t>
  </si>
  <si>
    <t>JANICE GELDARD</t>
  </si>
  <si>
    <t>W55</t>
  </si>
  <si>
    <t>1:03:52</t>
  </si>
  <si>
    <t>YVONNE HEWITT</t>
  </si>
  <si>
    <t>1:04:18</t>
  </si>
  <si>
    <t>212 FINISHERS</t>
  </si>
  <si>
    <t>NEIL CLARK</t>
  </si>
  <si>
    <t>ANDREA FROST</t>
  </si>
  <si>
    <t>CLARE GRIFFIN</t>
  </si>
  <si>
    <t>EMMA MASON</t>
  </si>
  <si>
    <t>DAVID WALKER</t>
  </si>
  <si>
    <t>JANICE GELGARD</t>
  </si>
  <si>
    <t>No of Runners</t>
  </si>
  <si>
    <t>Ov. Pos</t>
  </si>
  <si>
    <t>Name</t>
  </si>
  <si>
    <t>Gender</t>
  </si>
  <si>
    <t>Cat</t>
  </si>
  <si>
    <t>Gun Time</t>
  </si>
  <si>
    <t>CHRIS DONNELLY</t>
  </si>
  <si>
    <t>SEN</t>
  </si>
  <si>
    <t>SALE HARRIERS</t>
  </si>
  <si>
    <t>V50</t>
  </si>
  <si>
    <t>CHRIS BENTLEY</t>
  </si>
  <si>
    <t>V40</t>
  </si>
  <si>
    <t>NEIL HEY</t>
  </si>
  <si>
    <t>KATHLEEN O'DONNELL</t>
  </si>
  <si>
    <t>RICHARD APPLEWAITE</t>
  </si>
  <si>
    <t>SIMON REEVES</t>
  </si>
  <si>
    <t>1ST LV50</t>
  </si>
  <si>
    <t>V45</t>
  </si>
  <si>
    <t>V70+</t>
  </si>
  <si>
    <t>BARRIE THOMASON</t>
  </si>
  <si>
    <t>STEPH WOOD</t>
  </si>
  <si>
    <t>ANNA IRELAND</t>
  </si>
  <si>
    <t>LYNDA COOK</t>
  </si>
  <si>
    <t>MARK GODDEN</t>
  </si>
  <si>
    <t>V60</t>
  </si>
  <si>
    <t>MARK WHEELTON</t>
  </si>
  <si>
    <t>V55</t>
  </si>
  <si>
    <t>KATY BARNES</t>
  </si>
  <si>
    <t>ANDREW ROWE</t>
  </si>
  <si>
    <t xml:space="preserve">Pts for best 5 Races </t>
  </si>
  <si>
    <t>FINISHERS</t>
  </si>
  <si>
    <t>KATHLEEN O'DONNEL</t>
  </si>
  <si>
    <t>NAME</t>
  </si>
  <si>
    <t>Min/Sec</t>
  </si>
  <si>
    <t>Number</t>
  </si>
  <si>
    <t>Alasdair Campbell</t>
  </si>
  <si>
    <t>Simon Harding</t>
  </si>
  <si>
    <t>Mark Messenger</t>
  </si>
  <si>
    <t>Dan Croft</t>
  </si>
  <si>
    <t>Rob Hasler</t>
  </si>
  <si>
    <t>David Brockbank</t>
  </si>
  <si>
    <t>Chris Bentley</t>
  </si>
  <si>
    <t>Tom Whittington</t>
  </si>
  <si>
    <t>Steve Swallow</t>
  </si>
  <si>
    <t>Kevin Good</t>
  </si>
  <si>
    <t>Julian Brown</t>
  </si>
  <si>
    <t>Gillian Lindsey</t>
  </si>
  <si>
    <t>2nd lady 1st  LV40</t>
  </si>
  <si>
    <t>**</t>
  </si>
  <si>
    <t>Neil Hey</t>
  </si>
  <si>
    <t>Martin Smith</t>
  </si>
  <si>
    <t>Neil Clarke</t>
  </si>
  <si>
    <t>Angela Markley</t>
  </si>
  <si>
    <t>Kathleen O’Donnell</t>
  </si>
  <si>
    <t>Richard Brown</t>
  </si>
  <si>
    <t>Spence Sivewright</t>
  </si>
  <si>
    <t>Jon Tatham</t>
  </si>
  <si>
    <t>Andrea Frost</t>
  </si>
  <si>
    <t>Barry Blyth</t>
  </si>
  <si>
    <t>1st MV70</t>
  </si>
  <si>
    <t>Mark Stanbridge</t>
  </si>
  <si>
    <t>Tom Grimes</t>
  </si>
  <si>
    <t>Stewart Waddby</t>
  </si>
  <si>
    <t>Dennis Kentrop</t>
  </si>
  <si>
    <t>David Tucker</t>
  </si>
  <si>
    <t>MV60</t>
  </si>
  <si>
    <t>Fran Swallow</t>
  </si>
  <si>
    <t>David Walker</t>
  </si>
  <si>
    <t>Lynda Cook</t>
  </si>
  <si>
    <t>Julie Smith</t>
  </si>
  <si>
    <t>Runners</t>
  </si>
  <si>
    <t>Ladies team prize</t>
  </si>
  <si>
    <t>SIMON HARDING</t>
  </si>
  <si>
    <t>FRAN SWALLOW</t>
  </si>
  <si>
    <t>TOM GRIMES</t>
  </si>
  <si>
    <t>RICHARD BROWN</t>
  </si>
  <si>
    <t>ROB HASLER</t>
  </si>
  <si>
    <t>STEVE SWALLOW</t>
  </si>
  <si>
    <t>DAVE TUCKER</t>
  </si>
  <si>
    <t>JON TATUM</t>
  </si>
  <si>
    <t>TOM WITTINGTON</t>
  </si>
  <si>
    <t>Yvonne Hewitt</t>
  </si>
  <si>
    <t xml:space="preserve"> </t>
  </si>
  <si>
    <t>1st LV50</t>
  </si>
  <si>
    <t xml:space="preserve">Results here: </t>
  </si>
  <si>
    <t>http://www.hopefellrace.co.uk/results/</t>
  </si>
  <si>
    <t>Andy Ardron</t>
  </si>
  <si>
    <t>Rachael Lawrance</t>
  </si>
  <si>
    <t>Alannah Birtwistle</t>
  </si>
  <si>
    <t>Terry Neild</t>
  </si>
  <si>
    <t>ANDY ARDRON</t>
  </si>
  <si>
    <t>RACHAEL LAWRANCE</t>
  </si>
  <si>
    <t>Gave all Macc runners their par score (data from Fell champs table) as fairest option given race route "issues"</t>
  </si>
  <si>
    <t>MIN/SECS</t>
  </si>
  <si>
    <t>MIN</t>
  </si>
  <si>
    <t>Damian</t>
  </si>
  <si>
    <t>Nicholls</t>
  </si>
  <si>
    <t>MSEN</t>
  </si>
  <si>
    <t>Billy</t>
  </si>
  <si>
    <t>Hicks</t>
  </si>
  <si>
    <t>Burley</t>
  </si>
  <si>
    <t>Nield</t>
  </si>
  <si>
    <t>Burt</t>
  </si>
  <si>
    <t>Neil</t>
  </si>
  <si>
    <t>Clarke</t>
  </si>
  <si>
    <t>Steven</t>
  </si>
  <si>
    <t>Millar</t>
  </si>
  <si>
    <t>Andy</t>
  </si>
  <si>
    <t>Ardron</t>
  </si>
  <si>
    <t>Hey</t>
  </si>
  <si>
    <t>Kevin</t>
  </si>
  <si>
    <t>Good</t>
  </si>
  <si>
    <t>Steve</t>
  </si>
  <si>
    <t>Swallow</t>
  </si>
  <si>
    <t>Marc</t>
  </si>
  <si>
    <t>Bradford</t>
  </si>
  <si>
    <t>David</t>
  </si>
  <si>
    <t>Lawrence</t>
  </si>
  <si>
    <t>Andrea</t>
  </si>
  <si>
    <t>Frost</t>
  </si>
  <si>
    <t>Richard</t>
  </si>
  <si>
    <t>Applewhite</t>
  </si>
  <si>
    <t>Gunn</t>
  </si>
  <si>
    <t>Angela</t>
  </si>
  <si>
    <t>Markley</t>
  </si>
  <si>
    <t>W35</t>
  </si>
  <si>
    <t>Frank</t>
  </si>
  <si>
    <t>Cassidy</t>
  </si>
  <si>
    <t>Lisa</t>
  </si>
  <si>
    <t>Cox</t>
  </si>
  <si>
    <t>Alan</t>
  </si>
  <si>
    <t>Wardle</t>
  </si>
  <si>
    <t>Sian</t>
  </si>
  <si>
    <t>Gulliver</t>
  </si>
  <si>
    <t>WSEN</t>
  </si>
  <si>
    <t>Lindsay</t>
  </si>
  <si>
    <t>Purdie</t>
  </si>
  <si>
    <t>Sally</t>
  </si>
  <si>
    <t>Hopkins</t>
  </si>
  <si>
    <t>W25</t>
  </si>
  <si>
    <t>Linda</t>
  </si>
  <si>
    <t>Cook</t>
  </si>
  <si>
    <t>Larkin</t>
  </si>
  <si>
    <t>Anna</t>
  </si>
  <si>
    <t>Ireland</t>
  </si>
  <si>
    <t>Jane</t>
  </si>
  <si>
    <t>Sharralt</t>
  </si>
  <si>
    <t>Mike</t>
  </si>
  <si>
    <t>Tony</t>
  </si>
  <si>
    <t>Griffiths</t>
  </si>
  <si>
    <t>Buckroyd</t>
  </si>
  <si>
    <t>Robert</t>
  </si>
  <si>
    <t>Graves</t>
  </si>
  <si>
    <t>Martin</t>
  </si>
  <si>
    <t>Rands</t>
  </si>
  <si>
    <t>Mills</t>
  </si>
  <si>
    <t>Godden</t>
  </si>
  <si>
    <t>Colin</t>
  </si>
  <si>
    <t>Dave</t>
  </si>
  <si>
    <t>Walker</t>
  </si>
  <si>
    <t>Heather</t>
  </si>
  <si>
    <t>Galloway</t>
  </si>
  <si>
    <t>Hayton</t>
  </si>
  <si>
    <t>Geoff</t>
  </si>
  <si>
    <t>Sanders</t>
  </si>
  <si>
    <t>Rachel</t>
  </si>
  <si>
    <t>Gilliland</t>
  </si>
  <si>
    <t>Lindsey</t>
  </si>
  <si>
    <t>Russell</t>
  </si>
  <si>
    <t>Judith</t>
  </si>
  <si>
    <t>Ritchie</t>
  </si>
  <si>
    <t>Auty</t>
  </si>
  <si>
    <t>Brindle</t>
  </si>
  <si>
    <t>LINDA COOK</t>
  </si>
  <si>
    <t>SALLY HOPKINS</t>
  </si>
  <si>
    <t>MARK BURLEY</t>
  </si>
  <si>
    <t>PETE NEILD</t>
  </si>
  <si>
    <t>MATHEW BURT</t>
  </si>
  <si>
    <t>STEVE MILLAR</t>
  </si>
  <si>
    <t>MARC BRADFORD</t>
  </si>
  <si>
    <t>DAVID LAWRANCE</t>
  </si>
  <si>
    <t>NEI L GUNN</t>
  </si>
  <si>
    <t>FRANK CASSIDY</t>
  </si>
  <si>
    <t>LISA COX</t>
  </si>
  <si>
    <t>ALAN WARDLE</t>
  </si>
  <si>
    <t>SIAN GULLIVER</t>
  </si>
  <si>
    <t>LINDSAY PURDIE</t>
  </si>
  <si>
    <t>MIKE SMITH</t>
  </si>
  <si>
    <t>TONY GRIFFITHS</t>
  </si>
  <si>
    <t>ROBERT GRAVES</t>
  </si>
  <si>
    <t>MARTIN RANDS</t>
  </si>
  <si>
    <t>ROBERT MILLS</t>
  </si>
  <si>
    <t>COLIN ARDRON</t>
  </si>
  <si>
    <t>GEOF SANDERS</t>
  </si>
  <si>
    <t>RACHEL GILLIAND</t>
  </si>
  <si>
    <t>LINDSY RUSSELL</t>
  </si>
  <si>
    <t>JULIE RITCHIE</t>
  </si>
  <si>
    <t>HEATHER AUTY</t>
  </si>
  <si>
    <t>JULIE BRINDLE</t>
  </si>
  <si>
    <t>1st</t>
  </si>
  <si>
    <t>Peter Bray</t>
  </si>
  <si>
    <t>3rd Vet</t>
  </si>
  <si>
    <t>Allen Bunyan</t>
  </si>
  <si>
    <t>Shaun Wilde</t>
  </si>
  <si>
    <t>F40</t>
  </si>
  <si>
    <t>1sLV40</t>
  </si>
  <si>
    <t>3rd lady</t>
  </si>
  <si>
    <t>F50</t>
  </si>
  <si>
    <t>Richard Applewhite</t>
  </si>
  <si>
    <t>M65</t>
  </si>
  <si>
    <t>Nancy Bunyan</t>
  </si>
  <si>
    <t>Harriers</t>
  </si>
  <si>
    <t>1ST VET</t>
  </si>
  <si>
    <t>1ST JUN</t>
  </si>
  <si>
    <t>2ND VET</t>
  </si>
  <si>
    <t>Mark Burley</t>
  </si>
  <si>
    <t>Kathleen O Donnell</t>
  </si>
  <si>
    <t>1ST LV40</t>
  </si>
  <si>
    <t>2ND LADY</t>
  </si>
  <si>
    <t>V70</t>
  </si>
  <si>
    <t>Jane Sherratt</t>
  </si>
  <si>
    <t>Dave Walker</t>
  </si>
  <si>
    <t>Simon Reeves</t>
  </si>
  <si>
    <t>Total pts all races</t>
  </si>
  <si>
    <t>Average score per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</si>
</sst>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##0;[Red]###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373737"/>
      <name val="Inherit"/>
    </font>
    <font>
      <b/>
      <sz val="9"/>
      <color indexed="8"/>
      <name val="Verdana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textRotation="47"/>
    </xf>
    <xf numFmtId="0" fontId="0" fillId="3" borderId="0" xfId="0" applyFill="1" applyAlignment="1">
      <alignment horizontal="left" textRotation="47"/>
    </xf>
    <xf numFmtId="0" fontId="0" fillId="0" borderId="1" xfId="0" applyBorder="1" applyAlignment="1">
      <alignment horizontal="center" textRotation="90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5" fillId="6" borderId="0" xfId="0" applyFont="1" applyFill="1" applyAlignment="1">
      <alignment horizontal="left" wrapText="1"/>
    </xf>
    <xf numFmtId="0" fontId="0" fillId="6" borderId="0" xfId="0" applyFill="1" applyAlignment="1">
      <alignment textRotation="90"/>
    </xf>
    <xf numFmtId="0" fontId="4" fillId="0" borderId="0" xfId="0" applyFont="1"/>
    <xf numFmtId="0" fontId="6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textRotation="47"/>
    </xf>
    <xf numFmtId="0" fontId="0" fillId="8" borderId="1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6" fontId="4" fillId="0" borderId="0" xfId="0" applyNumberFormat="1" applyFont="1"/>
    <xf numFmtId="164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2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1" fontId="4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textRotation="47"/>
    </xf>
    <xf numFmtId="0" fontId="4" fillId="3" borderId="0" xfId="0" applyFont="1" applyFill="1" applyAlignment="1">
      <alignment textRotation="47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21" fontId="0" fillId="0" borderId="0" xfId="0" applyNumberFormat="1" applyAlignment="1" applyProtection="1">
      <alignment horizontal="center"/>
      <protection hidden="1"/>
    </xf>
    <xf numFmtId="2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20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10" borderId="3" xfId="0" applyFont="1" applyFill="1" applyBorder="1" applyAlignment="1">
      <alignment horizontal="left" wrapText="1" indent="1"/>
    </xf>
    <xf numFmtId="0" fontId="10" fillId="10" borderId="0" xfId="0" applyFont="1" applyFill="1" applyBorder="1" applyAlignment="1">
      <alignment horizontal="left" wrapText="1" indent="1"/>
    </xf>
    <xf numFmtId="0" fontId="11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7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13" fillId="0" borderId="0" xfId="2" applyFont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21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11" borderId="1" xfId="0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16" fillId="3" borderId="0" xfId="0" applyFont="1" applyFill="1" applyAlignment="1">
      <alignment horizontal="left" textRotation="47"/>
    </xf>
    <xf numFmtId="0" fontId="16" fillId="0" borderId="0" xfId="0" applyFont="1" applyAlignment="1">
      <alignment horizontal="left" wrapText="1"/>
    </xf>
    <xf numFmtId="0" fontId="16" fillId="7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42.org.uk/cgi-bin/hc.pl?a=srch&amp;d=hc&amp;n=O%27Donnell&amp;c=Kathleen" TargetMode="External"/><Relationship Id="rId13" Type="http://schemas.openxmlformats.org/officeDocument/2006/relationships/hyperlink" Target="http://www.t42.org.uk/cgi-bin/hc.pl?a=srch&amp;d=hc&amp;n=Walker&amp;c=David" TargetMode="External"/><Relationship Id="rId3" Type="http://schemas.openxmlformats.org/officeDocument/2006/relationships/hyperlink" Target="http://www.t42.org.uk/cgi-bin/hc.pl?a=srch&amp;d=hc&amp;n=Messenger&amp;c=Mark" TargetMode="External"/><Relationship Id="rId7" Type="http://schemas.openxmlformats.org/officeDocument/2006/relationships/hyperlink" Target="http://www.t42.org.uk/cgi-bin/hc.pl?a=srch&amp;d=hc&amp;n=Hey&amp;c=Neil" TargetMode="External"/><Relationship Id="rId12" Type="http://schemas.openxmlformats.org/officeDocument/2006/relationships/hyperlink" Target="http://www.t42.org.uk/cgi-bin/hc.pl?a=srch&amp;d=hc&amp;n=Tucker&amp;c=David" TargetMode="External"/><Relationship Id="rId2" Type="http://schemas.openxmlformats.org/officeDocument/2006/relationships/hyperlink" Target="http://www.t42.org.uk/cgi-bin/hc.pl?a=srch&amp;d=hc&amp;n=Croft&amp;c=Dan" TargetMode="External"/><Relationship Id="rId1" Type="http://schemas.openxmlformats.org/officeDocument/2006/relationships/hyperlink" Target="http://www.t42.org.uk/cgi-bin/hc.pl?a=srch&amp;d=hc&amp;n=Bray&amp;c=Peter" TargetMode="External"/><Relationship Id="rId6" Type="http://schemas.openxmlformats.org/officeDocument/2006/relationships/hyperlink" Target="http://www.t42.org.uk/cgi-bin/hc.pl?a=srch&amp;d=hc&amp;n=Wilde&amp;c=Shaun" TargetMode="External"/><Relationship Id="rId11" Type="http://schemas.openxmlformats.org/officeDocument/2006/relationships/hyperlink" Target="http://www.t42.org.uk/cgi-bin/hc.pl?a=srch&amp;d=hc&amp;n=Applewhite&amp;c=Richard" TargetMode="External"/><Relationship Id="rId5" Type="http://schemas.openxmlformats.org/officeDocument/2006/relationships/hyperlink" Target="http://www.t42.org.uk/cgi-bin/hc.pl?a=srch&amp;d=hc&amp;n=Bunyan&amp;c=Allen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://www.t42.org.uk/cgi-bin/hc.pl?a=srch&amp;d=hc&amp;n=Frost&amp;c=Andrea" TargetMode="External"/><Relationship Id="rId4" Type="http://schemas.openxmlformats.org/officeDocument/2006/relationships/hyperlink" Target="http://www.t42.org.uk/cgi-bin/hc.pl?a=srch&amp;d=hc&amp;n=Bentley&amp;c=Chris" TargetMode="External"/><Relationship Id="rId9" Type="http://schemas.openxmlformats.org/officeDocument/2006/relationships/hyperlink" Target="http://www.t42.org.uk/cgi-bin/hc.pl?a=srch&amp;d=hc&amp;n=Sivewright&amp;c=Spence" TargetMode="External"/><Relationship Id="rId14" Type="http://schemas.openxmlformats.org/officeDocument/2006/relationships/hyperlink" Target="http://www.t42.org.uk/cgi-bin/hc.pl?a=srch&amp;d=hc&amp;n=Bunyan&amp;c=Nancy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7"/>
  <sheetViews>
    <sheetView tabSelected="1" zoomScale="80" zoomScaleNormal="80" workbookViewId="0">
      <selection activeCell="T11" sqref="T11"/>
    </sheetView>
  </sheetViews>
  <sheetFormatPr defaultRowHeight="12.95" customHeight="1"/>
  <cols>
    <col min="1" max="1" width="38.42578125" style="2" customWidth="1"/>
    <col min="2" max="9" width="5.7109375" style="3" customWidth="1"/>
    <col min="10" max="10" width="5.7109375" style="8" customWidth="1"/>
    <col min="11" max="12" width="5.7109375" customWidth="1"/>
    <col min="14" max="17" width="0" hidden="1" customWidth="1"/>
    <col min="18" max="18" width="22.140625" customWidth="1"/>
  </cols>
  <sheetData>
    <row r="1" spans="1:23" s="4" customFormat="1" ht="98.25" customHeight="1" thickBot="1">
      <c r="A1" s="40" t="s">
        <v>86</v>
      </c>
      <c r="B1" s="38" t="s">
        <v>82</v>
      </c>
      <c r="C1" s="39" t="s">
        <v>83</v>
      </c>
      <c r="D1" s="39" t="s">
        <v>84</v>
      </c>
      <c r="E1" s="39" t="s">
        <v>85</v>
      </c>
      <c r="F1" s="38" t="s">
        <v>87</v>
      </c>
      <c r="G1" s="39" t="s">
        <v>88</v>
      </c>
      <c r="H1" s="39" t="s">
        <v>89</v>
      </c>
      <c r="I1" s="38" t="s">
        <v>90</v>
      </c>
      <c r="J1" s="78" t="s">
        <v>191</v>
      </c>
      <c r="K1" s="5" t="s">
        <v>0</v>
      </c>
      <c r="L1" s="20" t="s">
        <v>385</v>
      </c>
      <c r="M1" s="4" t="s">
        <v>386</v>
      </c>
      <c r="W1" s="54"/>
    </row>
    <row r="2" spans="1:23" ht="21.75" customHeight="1" thickBot="1">
      <c r="A2" s="19" t="s">
        <v>14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6"/>
      <c r="K2" s="1"/>
      <c r="L2" s="1"/>
      <c r="S2" s="27"/>
      <c r="T2" s="11"/>
      <c r="W2" s="54"/>
    </row>
    <row r="3" spans="1:23" ht="21.75" customHeight="1" thickBot="1">
      <c r="A3" s="16" t="s">
        <v>1</v>
      </c>
      <c r="B3" s="15">
        <f t="shared" ref="B3:F3" si="0">COUNT(B4:B74)</f>
        <v>15</v>
      </c>
      <c r="C3" s="15">
        <f t="shared" si="0"/>
        <v>39</v>
      </c>
      <c r="D3" s="15">
        <f t="shared" si="0"/>
        <v>27</v>
      </c>
      <c r="E3" s="15">
        <f t="shared" si="0"/>
        <v>30</v>
      </c>
      <c r="F3" s="15">
        <f t="shared" si="0"/>
        <v>6</v>
      </c>
      <c r="G3" s="15">
        <f>COUNT(G4:G97)</f>
        <v>49</v>
      </c>
      <c r="H3" s="15">
        <f t="shared" ref="H3:I3" si="1">COUNT(H4:H97)</f>
        <v>14</v>
      </c>
      <c r="I3" s="15">
        <f t="shared" si="1"/>
        <v>10</v>
      </c>
      <c r="J3" s="7"/>
      <c r="K3" s="17"/>
      <c r="L3" s="17"/>
      <c r="S3" s="27"/>
      <c r="T3" s="11"/>
      <c r="W3" s="54"/>
    </row>
    <row r="4" spans="1:23" ht="12.95" customHeight="1" thickBot="1">
      <c r="A4" s="79" t="s">
        <v>76</v>
      </c>
      <c r="B4" s="10">
        <v>852</v>
      </c>
      <c r="C4" s="10">
        <v>924</v>
      </c>
      <c r="D4" s="10">
        <v>908</v>
      </c>
      <c r="E4" s="10">
        <v>857</v>
      </c>
      <c r="F4" s="10">
        <v>883</v>
      </c>
      <c r="G4" s="10"/>
      <c r="H4" s="10">
        <v>886</v>
      </c>
      <c r="I4" s="10">
        <v>899</v>
      </c>
      <c r="J4" s="7">
        <f>SUM(B4:I4)-852-857</f>
        <v>4500</v>
      </c>
      <c r="K4" s="76">
        <f t="shared" ref="K4:K35" si="2">COUNTA(B4:I4)</f>
        <v>7</v>
      </c>
      <c r="L4" s="7">
        <f t="shared" ref="L4:L35" si="3">SUM(B4:I4)</f>
        <v>6209</v>
      </c>
      <c r="M4" s="11">
        <f>L4/K4</f>
        <v>887</v>
      </c>
      <c r="R4" s="54"/>
      <c r="S4" s="27"/>
      <c r="T4" s="23"/>
      <c r="W4" s="54"/>
    </row>
    <row r="5" spans="1:23" ht="12.95" customHeight="1" thickBot="1">
      <c r="A5" s="79" t="s">
        <v>105</v>
      </c>
      <c r="B5" s="10"/>
      <c r="C5" s="10">
        <v>907</v>
      </c>
      <c r="D5" s="10">
        <v>891</v>
      </c>
      <c r="E5" s="10">
        <v>853</v>
      </c>
      <c r="F5" s="10"/>
      <c r="G5" s="10"/>
      <c r="H5" s="10">
        <v>915</v>
      </c>
      <c r="I5" s="10">
        <v>895</v>
      </c>
      <c r="J5" s="7">
        <f>SUM(B5:I5)</f>
        <v>4461</v>
      </c>
      <c r="K5" s="21">
        <f t="shared" si="2"/>
        <v>5</v>
      </c>
      <c r="L5" s="7">
        <f t="shared" si="3"/>
        <v>4461</v>
      </c>
      <c r="M5" s="23">
        <f t="shared" ref="M5:M68" si="4">L5/K5</f>
        <v>892.2</v>
      </c>
      <c r="R5" s="54"/>
      <c r="S5" s="27"/>
      <c r="T5" s="23"/>
      <c r="W5" s="54"/>
    </row>
    <row r="6" spans="1:23" ht="12.95" customHeight="1" thickBot="1">
      <c r="A6" s="80" t="s">
        <v>2</v>
      </c>
      <c r="B6" s="10">
        <v>856</v>
      </c>
      <c r="C6" s="10">
        <v>910</v>
      </c>
      <c r="D6" s="10">
        <v>917</v>
      </c>
      <c r="E6" s="10"/>
      <c r="F6" s="10"/>
      <c r="G6" s="10"/>
      <c r="H6" s="10">
        <v>845</v>
      </c>
      <c r="I6" s="10">
        <v>897</v>
      </c>
      <c r="J6" s="7">
        <f>SUM(B6:I6)</f>
        <v>4425</v>
      </c>
      <c r="K6" s="21">
        <f t="shared" si="2"/>
        <v>5</v>
      </c>
      <c r="L6" s="7">
        <f t="shared" si="3"/>
        <v>4425</v>
      </c>
      <c r="M6" s="11">
        <f t="shared" si="4"/>
        <v>885</v>
      </c>
      <c r="R6" s="54"/>
      <c r="S6" s="27"/>
      <c r="T6" s="23"/>
      <c r="W6" s="54"/>
    </row>
    <row r="7" spans="1:23" ht="12.95" customHeight="1" thickBot="1">
      <c r="A7" s="69" t="s">
        <v>174</v>
      </c>
      <c r="B7" s="10"/>
      <c r="C7" s="10"/>
      <c r="D7" s="10">
        <v>796</v>
      </c>
      <c r="E7" s="10">
        <v>758</v>
      </c>
      <c r="F7" s="10"/>
      <c r="G7" s="10">
        <v>825</v>
      </c>
      <c r="H7" s="10">
        <v>762</v>
      </c>
      <c r="I7" s="10">
        <v>790</v>
      </c>
      <c r="J7" s="7">
        <f>SUM(B7:I7)</f>
        <v>3931</v>
      </c>
      <c r="K7" s="21">
        <f t="shared" si="2"/>
        <v>5</v>
      </c>
      <c r="L7" s="7">
        <f t="shared" si="3"/>
        <v>3931</v>
      </c>
      <c r="M7" s="23">
        <f t="shared" si="4"/>
        <v>786.2</v>
      </c>
      <c r="R7" s="54" t="s">
        <v>244</v>
      </c>
      <c r="S7" s="27"/>
      <c r="T7" s="23"/>
      <c r="W7" s="54"/>
    </row>
    <row r="8" spans="1:23" ht="12.95" customHeight="1" thickBot="1">
      <c r="A8" s="79" t="s">
        <v>193</v>
      </c>
      <c r="B8" s="10">
        <v>709</v>
      </c>
      <c r="C8" s="10">
        <v>777</v>
      </c>
      <c r="D8" s="10">
        <v>795</v>
      </c>
      <c r="E8" s="10">
        <v>741</v>
      </c>
      <c r="F8" s="10">
        <v>756</v>
      </c>
      <c r="G8" s="10">
        <v>814</v>
      </c>
      <c r="H8" s="10">
        <v>760</v>
      </c>
      <c r="I8" s="10">
        <v>760</v>
      </c>
      <c r="J8" s="7">
        <f>SUM(B8:I8)-709-741-756</f>
        <v>3906</v>
      </c>
      <c r="K8" s="21">
        <f t="shared" si="2"/>
        <v>8</v>
      </c>
      <c r="L8" s="7">
        <f t="shared" si="3"/>
        <v>6112</v>
      </c>
      <c r="M8" s="11">
        <f t="shared" si="4"/>
        <v>764</v>
      </c>
      <c r="R8" s="54"/>
      <c r="S8" s="27"/>
      <c r="T8" s="23"/>
      <c r="U8" s="18"/>
      <c r="W8" s="54"/>
    </row>
    <row r="9" spans="1:23" ht="12.95" customHeight="1" thickBot="1">
      <c r="A9" s="79" t="s">
        <v>157</v>
      </c>
      <c r="B9" s="10"/>
      <c r="C9" s="10">
        <v>738</v>
      </c>
      <c r="D9" s="10">
        <v>736</v>
      </c>
      <c r="E9" s="10">
        <v>736</v>
      </c>
      <c r="F9" s="10"/>
      <c r="G9" s="10">
        <v>786</v>
      </c>
      <c r="H9" s="10">
        <v>731</v>
      </c>
      <c r="I9" s="10"/>
      <c r="J9" s="7">
        <f>SUM(B9:I9)</f>
        <v>3727</v>
      </c>
      <c r="K9" s="21">
        <f t="shared" si="2"/>
        <v>5</v>
      </c>
      <c r="L9" s="7">
        <f t="shared" si="3"/>
        <v>3727</v>
      </c>
      <c r="M9" s="23">
        <f t="shared" si="4"/>
        <v>745.4</v>
      </c>
      <c r="R9" s="54"/>
      <c r="S9" s="27"/>
      <c r="T9" s="23"/>
      <c r="U9" s="18"/>
      <c r="W9" s="54"/>
    </row>
    <row r="10" spans="1:23" ht="12.95" customHeight="1" thickBot="1">
      <c r="A10" s="68" t="s">
        <v>3</v>
      </c>
      <c r="B10" s="10">
        <v>702</v>
      </c>
      <c r="C10" s="10">
        <v>748</v>
      </c>
      <c r="D10" s="10">
        <v>731</v>
      </c>
      <c r="E10" s="10">
        <v>712</v>
      </c>
      <c r="F10" s="10"/>
      <c r="G10" s="10">
        <v>746</v>
      </c>
      <c r="H10" s="10"/>
      <c r="I10" s="10">
        <v>732</v>
      </c>
      <c r="J10" s="7">
        <f>SUM(B10:I10)-702</f>
        <v>3669</v>
      </c>
      <c r="K10" s="21">
        <f t="shared" si="2"/>
        <v>6</v>
      </c>
      <c r="L10" s="7">
        <f t="shared" si="3"/>
        <v>4371</v>
      </c>
      <c r="M10" s="23">
        <f t="shared" si="4"/>
        <v>728.5</v>
      </c>
      <c r="R10" s="54"/>
      <c r="S10" s="27"/>
      <c r="T10" s="23"/>
      <c r="U10" s="18"/>
      <c r="W10" s="54"/>
    </row>
    <row r="11" spans="1:23" ht="12.95" customHeight="1" thickBot="1">
      <c r="A11" s="69" t="s">
        <v>17</v>
      </c>
      <c r="B11" s="10">
        <v>647</v>
      </c>
      <c r="C11" s="10">
        <v>716</v>
      </c>
      <c r="D11" s="10">
        <v>704</v>
      </c>
      <c r="E11" s="10">
        <v>673</v>
      </c>
      <c r="F11" s="10"/>
      <c r="G11" s="10">
        <v>737</v>
      </c>
      <c r="H11" s="10"/>
      <c r="I11" s="10"/>
      <c r="J11" s="7">
        <f>SUM(B11:I11)</f>
        <v>3477</v>
      </c>
      <c r="K11" s="21">
        <f t="shared" si="2"/>
        <v>5</v>
      </c>
      <c r="L11" s="7">
        <f t="shared" si="3"/>
        <v>3477</v>
      </c>
      <c r="M11" s="23">
        <f t="shared" si="4"/>
        <v>695.4</v>
      </c>
      <c r="R11" s="54"/>
      <c r="S11" s="27"/>
      <c r="T11" s="23"/>
      <c r="U11" s="18"/>
      <c r="W11" s="54"/>
    </row>
    <row r="12" spans="1:23" ht="12.95" customHeight="1" thickBot="1">
      <c r="A12" s="69" t="s">
        <v>111</v>
      </c>
      <c r="B12" s="10"/>
      <c r="C12" s="10">
        <v>798</v>
      </c>
      <c r="D12" s="10">
        <v>808</v>
      </c>
      <c r="E12" s="10">
        <v>763</v>
      </c>
      <c r="F12" s="10"/>
      <c r="G12" s="10">
        <v>824</v>
      </c>
      <c r="H12" s="10"/>
      <c r="I12" s="10"/>
      <c r="J12" s="7">
        <f>SUM(B12:I12)</f>
        <v>3193</v>
      </c>
      <c r="K12" s="21">
        <f t="shared" si="2"/>
        <v>4</v>
      </c>
      <c r="L12" s="7">
        <f t="shared" si="3"/>
        <v>3193</v>
      </c>
      <c r="M12" s="23">
        <f t="shared" si="4"/>
        <v>798.25</v>
      </c>
      <c r="R12" s="54"/>
      <c r="S12" s="27"/>
      <c r="T12" s="23"/>
      <c r="U12" s="18"/>
      <c r="W12" s="54"/>
    </row>
    <row r="13" spans="1:23" ht="12.95" customHeight="1" thickBot="1">
      <c r="A13" s="69" t="s">
        <v>156</v>
      </c>
      <c r="B13" s="10"/>
      <c r="C13" s="10">
        <v>759</v>
      </c>
      <c r="D13" s="10"/>
      <c r="E13" s="10">
        <v>752</v>
      </c>
      <c r="F13" s="10"/>
      <c r="G13" s="10">
        <v>844</v>
      </c>
      <c r="H13" s="10">
        <v>812</v>
      </c>
      <c r="I13" s="10"/>
      <c r="J13" s="7">
        <f>SUM(B13:I13)</f>
        <v>3167</v>
      </c>
      <c r="K13" s="21">
        <f t="shared" si="2"/>
        <v>4</v>
      </c>
      <c r="L13" s="7">
        <f t="shared" si="3"/>
        <v>3167</v>
      </c>
      <c r="M13" s="23">
        <f t="shared" si="4"/>
        <v>791.75</v>
      </c>
      <c r="R13" s="54"/>
      <c r="S13" s="27"/>
      <c r="T13" s="23"/>
      <c r="U13" s="18"/>
      <c r="W13" s="54"/>
    </row>
    <row r="14" spans="1:23" ht="12.95" customHeight="1" thickBot="1">
      <c r="A14" s="69" t="s">
        <v>146</v>
      </c>
      <c r="B14" s="10"/>
      <c r="C14" s="10">
        <v>596</v>
      </c>
      <c r="D14" s="10">
        <v>608</v>
      </c>
      <c r="E14" s="10">
        <v>573</v>
      </c>
      <c r="F14" s="10"/>
      <c r="G14" s="10">
        <v>657</v>
      </c>
      <c r="H14" s="10">
        <v>564</v>
      </c>
      <c r="I14" s="10">
        <v>590</v>
      </c>
      <c r="J14" s="7">
        <f>SUM(B14:I14)-564</f>
        <v>3024</v>
      </c>
      <c r="K14" s="21">
        <f t="shared" si="2"/>
        <v>6</v>
      </c>
      <c r="L14" s="7">
        <f t="shared" si="3"/>
        <v>3588</v>
      </c>
      <c r="M14" s="23">
        <f t="shared" si="4"/>
        <v>598</v>
      </c>
      <c r="R14" s="54"/>
      <c r="S14" s="27"/>
      <c r="T14" s="23"/>
      <c r="U14" s="18"/>
      <c r="W14" s="54"/>
    </row>
    <row r="15" spans="1:23" ht="12.95" customHeight="1" thickBot="1">
      <c r="A15" s="69" t="s">
        <v>128</v>
      </c>
      <c r="B15" s="10"/>
      <c r="C15" s="10">
        <v>730</v>
      </c>
      <c r="D15" s="10">
        <v>762</v>
      </c>
      <c r="E15" s="10">
        <v>739</v>
      </c>
      <c r="F15" s="10"/>
      <c r="G15" s="10"/>
      <c r="H15" s="10">
        <v>734</v>
      </c>
      <c r="I15" s="10"/>
      <c r="J15" s="7">
        <f t="shared" ref="J15:J46" si="5">SUM(B15:I15)</f>
        <v>2965</v>
      </c>
      <c r="K15" s="21">
        <f t="shared" si="2"/>
        <v>4</v>
      </c>
      <c r="L15" s="7">
        <f t="shared" si="3"/>
        <v>2965</v>
      </c>
      <c r="M15" s="23">
        <f t="shared" si="4"/>
        <v>741.25</v>
      </c>
      <c r="R15" s="54" t="s">
        <v>244</v>
      </c>
      <c r="S15" s="27"/>
      <c r="T15" s="23"/>
      <c r="W15" s="54"/>
    </row>
    <row r="16" spans="1:23" ht="12.95" customHeight="1" thickBot="1">
      <c r="A16" s="79" t="s">
        <v>80</v>
      </c>
      <c r="B16" s="10">
        <v>503</v>
      </c>
      <c r="C16" s="10">
        <v>520</v>
      </c>
      <c r="D16" s="10">
        <v>539</v>
      </c>
      <c r="E16" s="10">
        <v>527</v>
      </c>
      <c r="F16" s="10"/>
      <c r="G16" s="10">
        <v>620</v>
      </c>
      <c r="H16" s="10"/>
      <c r="I16" s="10"/>
      <c r="J16" s="7">
        <f t="shared" si="5"/>
        <v>2709</v>
      </c>
      <c r="K16" s="21">
        <f t="shared" si="2"/>
        <v>5</v>
      </c>
      <c r="L16" s="7">
        <f t="shared" si="3"/>
        <v>2709</v>
      </c>
      <c r="M16" s="23">
        <f t="shared" si="4"/>
        <v>541.79999999999995</v>
      </c>
      <c r="R16" s="54"/>
      <c r="S16" s="27"/>
      <c r="T16" s="23"/>
      <c r="W16" s="54"/>
    </row>
    <row r="17" spans="1:23" ht="12.95" customHeight="1" thickBot="1">
      <c r="A17" s="69" t="s">
        <v>13</v>
      </c>
      <c r="B17" s="10">
        <v>853</v>
      </c>
      <c r="C17" s="10">
        <v>908</v>
      </c>
      <c r="D17" s="10"/>
      <c r="E17" s="10"/>
      <c r="F17" s="10"/>
      <c r="G17" s="10">
        <v>912</v>
      </c>
      <c r="H17" s="10"/>
      <c r="I17" s="10"/>
      <c r="J17" s="7">
        <f t="shared" si="5"/>
        <v>2673</v>
      </c>
      <c r="K17" s="21">
        <f t="shared" si="2"/>
        <v>3</v>
      </c>
      <c r="L17" s="7">
        <f t="shared" si="3"/>
        <v>2673</v>
      </c>
      <c r="M17" s="23">
        <f t="shared" si="4"/>
        <v>891</v>
      </c>
      <c r="R17" s="54"/>
      <c r="S17" s="27"/>
      <c r="T17" s="23"/>
      <c r="W17" s="54"/>
    </row>
    <row r="18" spans="1:23" ht="12.95" customHeight="1" thickBot="1">
      <c r="A18" s="69" t="s">
        <v>108</v>
      </c>
      <c r="B18" s="10"/>
      <c r="C18" s="10">
        <v>872</v>
      </c>
      <c r="D18" s="10">
        <v>868</v>
      </c>
      <c r="E18" s="10">
        <v>840</v>
      </c>
      <c r="F18" s="10"/>
      <c r="G18" s="10"/>
      <c r="H18" s="10"/>
      <c r="I18" s="10"/>
      <c r="J18" s="7">
        <f t="shared" si="5"/>
        <v>2580</v>
      </c>
      <c r="K18" s="21">
        <f t="shared" si="2"/>
        <v>3</v>
      </c>
      <c r="L18" s="7">
        <f t="shared" si="3"/>
        <v>2580</v>
      </c>
      <c r="M18" s="23">
        <f t="shared" si="4"/>
        <v>860</v>
      </c>
      <c r="R18" s="54"/>
      <c r="S18" s="27"/>
      <c r="T18" s="23"/>
      <c r="W18" s="54"/>
    </row>
    <row r="19" spans="1:23" ht="12.95" customHeight="1" thickBot="1">
      <c r="A19" s="69" t="s">
        <v>172</v>
      </c>
      <c r="B19" s="10"/>
      <c r="C19" s="10"/>
      <c r="D19" s="10">
        <v>876</v>
      </c>
      <c r="E19" s="10">
        <v>837</v>
      </c>
      <c r="F19" s="10"/>
      <c r="G19" s="10"/>
      <c r="H19" s="10">
        <v>856</v>
      </c>
      <c r="I19" s="10"/>
      <c r="J19" s="7">
        <f t="shared" si="5"/>
        <v>2569</v>
      </c>
      <c r="K19" s="21">
        <f t="shared" si="2"/>
        <v>3</v>
      </c>
      <c r="L19" s="7">
        <f t="shared" si="3"/>
        <v>2569</v>
      </c>
      <c r="M19" s="23">
        <f t="shared" si="4"/>
        <v>856.33333333333337</v>
      </c>
      <c r="R19" s="54"/>
      <c r="S19" s="27"/>
      <c r="T19" s="23"/>
      <c r="W19" s="54"/>
    </row>
    <row r="20" spans="1:23" ht="12.95" customHeight="1" thickBot="1">
      <c r="A20" s="69" t="s">
        <v>23</v>
      </c>
      <c r="B20" s="10">
        <v>757</v>
      </c>
      <c r="C20" s="10"/>
      <c r="D20" s="10">
        <v>833</v>
      </c>
      <c r="E20" s="10"/>
      <c r="F20" s="10"/>
      <c r="G20" s="10"/>
      <c r="H20" s="10">
        <v>788</v>
      </c>
      <c r="I20" s="10"/>
      <c r="J20" s="7">
        <f t="shared" si="5"/>
        <v>2378</v>
      </c>
      <c r="K20" s="21">
        <f t="shared" si="2"/>
        <v>3</v>
      </c>
      <c r="L20" s="7">
        <f t="shared" si="3"/>
        <v>2378</v>
      </c>
      <c r="M20" s="23">
        <f t="shared" si="4"/>
        <v>792.66666666666663</v>
      </c>
      <c r="N20" s="51"/>
      <c r="O20" s="24"/>
      <c r="P20" s="24"/>
      <c r="Q20" s="24"/>
      <c r="R20" s="54"/>
      <c r="S20" s="27"/>
      <c r="T20" s="23"/>
      <c r="W20" s="54"/>
    </row>
    <row r="21" spans="1:23" ht="12.95" customHeight="1" thickBot="1">
      <c r="A21" s="69" t="s">
        <v>115</v>
      </c>
      <c r="B21" s="10"/>
      <c r="C21" s="10">
        <v>766</v>
      </c>
      <c r="D21" s="10"/>
      <c r="E21" s="10">
        <v>750</v>
      </c>
      <c r="F21" s="10"/>
      <c r="G21" s="10">
        <v>780</v>
      </c>
      <c r="H21" s="10"/>
      <c r="I21" s="10"/>
      <c r="J21" s="7">
        <f t="shared" si="5"/>
        <v>2296</v>
      </c>
      <c r="K21" s="21">
        <f t="shared" si="2"/>
        <v>3</v>
      </c>
      <c r="L21" s="7">
        <f t="shared" si="3"/>
        <v>2296</v>
      </c>
      <c r="M21" s="23">
        <f t="shared" si="4"/>
        <v>765.33333333333337</v>
      </c>
      <c r="N21" s="51"/>
      <c r="O21" s="24"/>
      <c r="P21" s="24"/>
      <c r="Q21" s="24"/>
      <c r="R21" s="54"/>
      <c r="S21" s="27"/>
      <c r="T21" s="23"/>
      <c r="W21" s="54"/>
    </row>
    <row r="22" spans="1:23" ht="12.95" customHeight="1" thickBot="1">
      <c r="A22" s="69" t="s">
        <v>176</v>
      </c>
      <c r="B22" s="10"/>
      <c r="C22" s="10"/>
      <c r="D22" s="10">
        <v>790</v>
      </c>
      <c r="E22" s="10"/>
      <c r="F22" s="10"/>
      <c r="G22" s="10">
        <v>782</v>
      </c>
      <c r="H22" s="10">
        <v>711</v>
      </c>
      <c r="I22" s="10"/>
      <c r="J22" s="7">
        <f t="shared" si="5"/>
        <v>2283</v>
      </c>
      <c r="K22" s="21">
        <f t="shared" si="2"/>
        <v>3</v>
      </c>
      <c r="L22" s="7">
        <f t="shared" si="3"/>
        <v>2283</v>
      </c>
      <c r="M22" s="11">
        <f t="shared" si="4"/>
        <v>761</v>
      </c>
      <c r="N22" s="51"/>
      <c r="O22" s="24"/>
      <c r="P22" s="24"/>
      <c r="Q22" s="24"/>
      <c r="R22" s="54"/>
      <c r="S22" s="27"/>
      <c r="T22" s="23"/>
      <c r="W22" s="54"/>
    </row>
    <row r="23" spans="1:23" ht="12.95" customHeight="1" thickBot="1">
      <c r="A23" s="9" t="s">
        <v>239</v>
      </c>
      <c r="B23" s="10"/>
      <c r="C23" s="10"/>
      <c r="D23" s="10"/>
      <c r="E23" s="10">
        <v>765</v>
      </c>
      <c r="F23" s="10">
        <v>710</v>
      </c>
      <c r="G23" s="10">
        <v>796</v>
      </c>
      <c r="H23" s="10"/>
      <c r="I23" s="10"/>
      <c r="J23" s="7">
        <f t="shared" si="5"/>
        <v>2271</v>
      </c>
      <c r="K23" s="21">
        <f t="shared" si="2"/>
        <v>3</v>
      </c>
      <c r="L23" s="7">
        <f t="shared" si="3"/>
        <v>2271</v>
      </c>
      <c r="M23" s="11">
        <f t="shared" si="4"/>
        <v>757</v>
      </c>
      <c r="N23" s="51"/>
      <c r="O23" s="24"/>
      <c r="P23" s="24"/>
      <c r="Q23" s="24"/>
      <c r="R23" s="54"/>
      <c r="S23" s="27"/>
      <c r="T23" s="23"/>
      <c r="W23" s="54"/>
    </row>
    <row r="24" spans="1:23" ht="12.95" customHeight="1" thickBot="1">
      <c r="A24" s="69" t="s">
        <v>123</v>
      </c>
      <c r="B24" s="10"/>
      <c r="C24" s="10">
        <v>738</v>
      </c>
      <c r="D24" s="10">
        <v>749</v>
      </c>
      <c r="E24" s="10"/>
      <c r="F24" s="10"/>
      <c r="G24" s="10"/>
      <c r="H24" s="10"/>
      <c r="I24" s="10">
        <v>770</v>
      </c>
      <c r="J24" s="7">
        <f t="shared" si="5"/>
        <v>2257</v>
      </c>
      <c r="K24" s="21">
        <f t="shared" si="2"/>
        <v>3</v>
      </c>
      <c r="L24" s="7">
        <f t="shared" si="3"/>
        <v>2257</v>
      </c>
      <c r="M24" s="23">
        <f t="shared" si="4"/>
        <v>752.33333333333337</v>
      </c>
      <c r="N24" s="51"/>
      <c r="O24" s="24"/>
      <c r="P24" s="24"/>
      <c r="Q24" s="24"/>
      <c r="R24" s="54"/>
      <c r="S24" s="27"/>
      <c r="T24" s="23"/>
      <c r="W24" s="54"/>
    </row>
    <row r="25" spans="1:23" ht="12.95" customHeight="1" thickBot="1">
      <c r="A25" s="69" t="s">
        <v>124</v>
      </c>
      <c r="B25" s="10"/>
      <c r="C25" s="10">
        <v>737</v>
      </c>
      <c r="D25" s="10">
        <v>735</v>
      </c>
      <c r="E25" s="10">
        <v>709</v>
      </c>
      <c r="F25" s="10"/>
      <c r="G25" s="10"/>
      <c r="H25" s="10"/>
      <c r="I25" s="10"/>
      <c r="J25" s="7">
        <f t="shared" si="5"/>
        <v>2181</v>
      </c>
      <c r="K25" s="21">
        <f t="shared" si="2"/>
        <v>3</v>
      </c>
      <c r="L25" s="7">
        <f t="shared" si="3"/>
        <v>2181</v>
      </c>
      <c r="M25" s="23">
        <f t="shared" si="4"/>
        <v>727</v>
      </c>
      <c r="N25" s="51"/>
      <c r="O25" s="24"/>
      <c r="P25" s="24"/>
      <c r="Q25" s="24"/>
      <c r="R25" s="54"/>
      <c r="S25" s="27"/>
      <c r="T25" s="23"/>
      <c r="W25" s="54"/>
    </row>
    <row r="26" spans="1:23" ht="12.95" customHeight="1" thickBot="1">
      <c r="A26" s="69" t="s">
        <v>18</v>
      </c>
      <c r="B26" s="10">
        <v>673</v>
      </c>
      <c r="C26" s="10">
        <v>718</v>
      </c>
      <c r="D26" s="10"/>
      <c r="E26" s="10"/>
      <c r="F26" s="10">
        <v>689</v>
      </c>
      <c r="G26" s="10"/>
      <c r="H26" s="10"/>
      <c r="I26" s="10"/>
      <c r="J26" s="7">
        <f t="shared" si="5"/>
        <v>2080</v>
      </c>
      <c r="K26" s="21">
        <f t="shared" si="2"/>
        <v>3</v>
      </c>
      <c r="L26" s="7">
        <f t="shared" si="3"/>
        <v>2080</v>
      </c>
      <c r="M26" s="23">
        <f t="shared" si="4"/>
        <v>693.33333333333337</v>
      </c>
      <c r="N26" s="51"/>
      <c r="O26" s="24"/>
      <c r="P26" s="24"/>
      <c r="Q26" s="24"/>
      <c r="R26" s="54"/>
      <c r="S26" s="27"/>
      <c r="T26" s="23"/>
      <c r="W26" s="54"/>
    </row>
    <row r="27" spans="1:23" ht="12.95" customHeight="1" thickBot="1">
      <c r="A27" s="69" t="s">
        <v>15</v>
      </c>
      <c r="B27" s="10">
        <v>618</v>
      </c>
      <c r="C27" s="10">
        <v>662</v>
      </c>
      <c r="D27" s="10">
        <v>678</v>
      </c>
      <c r="E27" s="10"/>
      <c r="F27" s="10"/>
      <c r="G27" s="10"/>
      <c r="H27" s="10"/>
      <c r="I27" s="10"/>
      <c r="J27" s="7">
        <f t="shared" si="5"/>
        <v>1958</v>
      </c>
      <c r="K27" s="21">
        <f t="shared" si="2"/>
        <v>3</v>
      </c>
      <c r="L27" s="7">
        <f t="shared" si="3"/>
        <v>1958</v>
      </c>
      <c r="M27" s="23">
        <f t="shared" si="4"/>
        <v>652.66666666666663</v>
      </c>
      <c r="N27" s="51"/>
      <c r="O27" s="24"/>
      <c r="P27" s="24"/>
      <c r="Q27" s="24"/>
      <c r="R27" s="54"/>
      <c r="S27" s="27"/>
      <c r="T27" s="23"/>
      <c r="W27" s="54"/>
    </row>
    <row r="28" spans="1:23" ht="12.95" customHeight="1" thickBot="1">
      <c r="A28" s="69" t="s">
        <v>141</v>
      </c>
      <c r="B28" s="10"/>
      <c r="C28" s="10">
        <v>652</v>
      </c>
      <c r="D28" s="10"/>
      <c r="E28" s="10"/>
      <c r="F28" s="10"/>
      <c r="G28" s="10">
        <v>691</v>
      </c>
      <c r="H28" s="10"/>
      <c r="I28" s="10">
        <v>598</v>
      </c>
      <c r="J28" s="7">
        <f t="shared" si="5"/>
        <v>1941</v>
      </c>
      <c r="K28" s="21">
        <f t="shared" si="2"/>
        <v>3</v>
      </c>
      <c r="L28" s="7">
        <f t="shared" si="3"/>
        <v>1941</v>
      </c>
      <c r="M28" s="23">
        <f t="shared" si="4"/>
        <v>647</v>
      </c>
      <c r="N28" s="51"/>
      <c r="O28" s="24"/>
      <c r="P28" s="24"/>
      <c r="Q28" s="24"/>
      <c r="R28" s="54"/>
      <c r="S28" s="27"/>
      <c r="T28" s="23"/>
      <c r="W28" s="54"/>
    </row>
    <row r="29" spans="1:23" ht="12.95" customHeight="1" thickBot="1">
      <c r="A29" s="69" t="s">
        <v>335</v>
      </c>
      <c r="B29" s="10"/>
      <c r="C29" s="10"/>
      <c r="D29" s="10">
        <v>646</v>
      </c>
      <c r="E29" s="10">
        <v>530</v>
      </c>
      <c r="F29" s="10"/>
      <c r="G29" s="10">
        <v>710</v>
      </c>
      <c r="H29" s="10"/>
      <c r="I29" s="10"/>
      <c r="J29" s="7">
        <f t="shared" si="5"/>
        <v>1886</v>
      </c>
      <c r="K29" s="21">
        <f t="shared" si="2"/>
        <v>3</v>
      </c>
      <c r="L29" s="7">
        <f t="shared" si="3"/>
        <v>1886</v>
      </c>
      <c r="M29" s="23">
        <f t="shared" si="4"/>
        <v>628.66666666666663</v>
      </c>
      <c r="N29" s="51"/>
      <c r="O29" s="24"/>
      <c r="P29" s="24"/>
      <c r="Q29" s="24"/>
      <c r="R29" s="54"/>
      <c r="S29" s="27"/>
      <c r="T29" s="23"/>
      <c r="W29" s="54"/>
    </row>
    <row r="30" spans="1:23" ht="12.95" customHeight="1" thickBot="1">
      <c r="A30" s="69" t="s">
        <v>101</v>
      </c>
      <c r="B30" s="10"/>
      <c r="C30" s="10">
        <v>935</v>
      </c>
      <c r="D30" s="10">
        <v>939</v>
      </c>
      <c r="E30" s="10"/>
      <c r="F30" s="10"/>
      <c r="G30" s="10"/>
      <c r="H30" s="10"/>
      <c r="I30" s="10"/>
      <c r="J30" s="7">
        <f t="shared" si="5"/>
        <v>1874</v>
      </c>
      <c r="K30" s="21">
        <f t="shared" si="2"/>
        <v>2</v>
      </c>
      <c r="L30" s="7">
        <f t="shared" si="3"/>
        <v>1874</v>
      </c>
      <c r="M30" s="23">
        <f t="shared" si="4"/>
        <v>937</v>
      </c>
      <c r="N30" s="51"/>
      <c r="O30" s="24"/>
      <c r="P30" s="24"/>
      <c r="Q30" s="24"/>
      <c r="R30" s="54"/>
      <c r="S30" s="27"/>
      <c r="T30" s="23"/>
      <c r="W30" s="54"/>
    </row>
    <row r="31" spans="1:23" ht="12.95" customHeight="1" thickBot="1">
      <c r="A31" s="69" t="s">
        <v>106</v>
      </c>
      <c r="B31" s="10"/>
      <c r="C31" s="10">
        <v>899</v>
      </c>
      <c r="D31" s="10"/>
      <c r="E31" s="10"/>
      <c r="F31" s="10"/>
      <c r="G31" s="10">
        <v>929</v>
      </c>
      <c r="H31" s="10"/>
      <c r="I31" s="10"/>
      <c r="J31" s="7">
        <f t="shared" si="5"/>
        <v>1828</v>
      </c>
      <c r="K31" s="21">
        <f t="shared" si="2"/>
        <v>2</v>
      </c>
      <c r="L31" s="7">
        <f t="shared" si="3"/>
        <v>1828</v>
      </c>
      <c r="M31" s="23">
        <f t="shared" si="4"/>
        <v>914</v>
      </c>
      <c r="N31" s="51"/>
      <c r="O31" s="24"/>
      <c r="P31" s="24"/>
      <c r="Q31" s="24"/>
      <c r="R31" s="54"/>
      <c r="S31" s="27"/>
      <c r="T31" s="23"/>
    </row>
    <row r="32" spans="1:23" ht="12.95" customHeight="1" thickBot="1">
      <c r="A32" s="69" t="s">
        <v>337</v>
      </c>
      <c r="B32" s="10"/>
      <c r="C32" s="10"/>
      <c r="D32" s="10"/>
      <c r="E32" s="10"/>
      <c r="F32" s="10"/>
      <c r="G32" s="10">
        <v>921</v>
      </c>
      <c r="H32" s="10"/>
      <c r="I32" s="10">
        <v>876</v>
      </c>
      <c r="J32" s="7">
        <f t="shared" si="5"/>
        <v>1797</v>
      </c>
      <c r="K32" s="21">
        <f t="shared" si="2"/>
        <v>2</v>
      </c>
      <c r="L32" s="7">
        <f t="shared" si="3"/>
        <v>1797</v>
      </c>
      <c r="M32" s="23">
        <f t="shared" si="4"/>
        <v>898.5</v>
      </c>
      <c r="N32" s="51"/>
      <c r="O32" s="24"/>
      <c r="P32" s="24"/>
      <c r="Q32" s="24"/>
      <c r="R32" s="54"/>
      <c r="S32" s="27"/>
      <c r="T32" s="23"/>
    </row>
    <row r="33" spans="1:22" ht="12.95" customHeight="1">
      <c r="A33" s="69" t="s">
        <v>24</v>
      </c>
      <c r="B33" s="10">
        <v>519</v>
      </c>
      <c r="C33" s="10">
        <v>617</v>
      </c>
      <c r="D33" s="10"/>
      <c r="E33" s="10"/>
      <c r="F33" s="10"/>
      <c r="G33" s="10">
        <v>629</v>
      </c>
      <c r="H33" s="10"/>
      <c r="I33" s="10"/>
      <c r="J33" s="7">
        <f t="shared" si="5"/>
        <v>1765</v>
      </c>
      <c r="K33" s="21">
        <f t="shared" si="2"/>
        <v>3</v>
      </c>
      <c r="L33" s="7">
        <f t="shared" si="3"/>
        <v>1765</v>
      </c>
      <c r="M33" s="23">
        <f t="shared" si="4"/>
        <v>588.33333333333337</v>
      </c>
      <c r="N33" s="51"/>
      <c r="O33" s="24"/>
      <c r="P33" s="24"/>
      <c r="Q33" s="24"/>
      <c r="R33" s="54"/>
      <c r="S33" s="27"/>
      <c r="T33" s="23"/>
    </row>
    <row r="34" spans="1:22" ht="12.95" customHeight="1">
      <c r="A34" s="69" t="s">
        <v>16</v>
      </c>
      <c r="B34" s="10">
        <v>817</v>
      </c>
      <c r="C34" s="10">
        <v>874</v>
      </c>
      <c r="D34" s="10"/>
      <c r="E34" s="10"/>
      <c r="F34" s="10"/>
      <c r="G34" s="10"/>
      <c r="H34" s="10"/>
      <c r="I34" s="10"/>
      <c r="J34" s="7">
        <f t="shared" si="5"/>
        <v>1691</v>
      </c>
      <c r="K34" s="21">
        <f t="shared" si="2"/>
        <v>2</v>
      </c>
      <c r="L34" s="7">
        <f t="shared" si="3"/>
        <v>1691</v>
      </c>
      <c r="M34" s="23">
        <f t="shared" si="4"/>
        <v>845.5</v>
      </c>
      <c r="N34" s="51"/>
      <c r="O34" s="24"/>
      <c r="P34" s="24"/>
      <c r="Q34" s="24"/>
    </row>
    <row r="35" spans="1:22" ht="12.95" customHeight="1">
      <c r="A35" s="69" t="s">
        <v>6</v>
      </c>
      <c r="B35" s="10">
        <v>486</v>
      </c>
      <c r="C35" s="10"/>
      <c r="D35" s="10">
        <v>568</v>
      </c>
      <c r="E35" s="10"/>
      <c r="F35" s="10"/>
      <c r="G35" s="10"/>
      <c r="H35" s="10">
        <v>517</v>
      </c>
      <c r="I35" s="10"/>
      <c r="J35" s="7">
        <f t="shared" si="5"/>
        <v>1571</v>
      </c>
      <c r="K35" s="21">
        <f t="shared" si="2"/>
        <v>3</v>
      </c>
      <c r="L35" s="7">
        <f t="shared" si="3"/>
        <v>1571</v>
      </c>
      <c r="M35" s="23">
        <f t="shared" si="4"/>
        <v>523.66666666666663</v>
      </c>
      <c r="N35" s="51"/>
      <c r="O35" s="24"/>
      <c r="P35" s="24"/>
      <c r="Q35" s="24"/>
    </row>
    <row r="36" spans="1:22" ht="12.95" customHeight="1">
      <c r="A36" s="69" t="s">
        <v>110</v>
      </c>
      <c r="B36" s="10"/>
      <c r="C36" s="10">
        <v>801</v>
      </c>
      <c r="D36" s="10"/>
      <c r="E36" s="10">
        <v>761</v>
      </c>
      <c r="F36" s="10"/>
      <c r="G36" s="10"/>
      <c r="H36" s="10"/>
      <c r="I36" s="10"/>
      <c r="J36" s="7">
        <f t="shared" si="5"/>
        <v>1562</v>
      </c>
      <c r="K36" s="21">
        <f t="shared" ref="K36:K67" si="6">COUNTA(B36:I36)</f>
        <v>2</v>
      </c>
      <c r="L36" s="7">
        <f t="shared" ref="L36:L67" si="7">SUM(B36:I36)</f>
        <v>1562</v>
      </c>
      <c r="M36" s="23">
        <f t="shared" si="4"/>
        <v>781</v>
      </c>
      <c r="N36" s="51"/>
      <c r="O36" s="24"/>
      <c r="P36" s="24"/>
      <c r="Q36" s="24"/>
      <c r="V36" s="18" t="s">
        <v>244</v>
      </c>
    </row>
    <row r="37" spans="1:22" ht="12.95" customHeight="1">
      <c r="A37" s="9" t="s">
        <v>252</v>
      </c>
      <c r="B37" s="10"/>
      <c r="C37" s="10"/>
      <c r="D37" s="10"/>
      <c r="E37" s="10"/>
      <c r="F37" s="10">
        <v>715</v>
      </c>
      <c r="G37" s="10">
        <v>832</v>
      </c>
      <c r="H37" s="10"/>
      <c r="I37" s="10"/>
      <c r="J37" s="7">
        <f t="shared" si="5"/>
        <v>1547</v>
      </c>
      <c r="K37" s="21">
        <f t="shared" si="6"/>
        <v>2</v>
      </c>
      <c r="L37" s="7">
        <f t="shared" si="7"/>
        <v>1547</v>
      </c>
      <c r="M37" s="23">
        <f t="shared" si="4"/>
        <v>773.5</v>
      </c>
      <c r="N37" s="51"/>
      <c r="O37" s="24"/>
      <c r="P37" s="24"/>
      <c r="Q37" s="24"/>
    </row>
    <row r="38" spans="1:22" ht="12.95" customHeight="1">
      <c r="A38" s="69" t="s">
        <v>113</v>
      </c>
      <c r="B38" s="10"/>
      <c r="C38" s="10">
        <v>776</v>
      </c>
      <c r="D38" s="10"/>
      <c r="E38" s="10">
        <v>760</v>
      </c>
      <c r="F38" s="10"/>
      <c r="G38" s="10"/>
      <c r="H38" s="10"/>
      <c r="I38" s="10"/>
      <c r="J38" s="7">
        <f t="shared" si="5"/>
        <v>1536</v>
      </c>
      <c r="K38" s="21">
        <f t="shared" si="6"/>
        <v>2</v>
      </c>
      <c r="L38" s="7">
        <f t="shared" si="7"/>
        <v>1536</v>
      </c>
      <c r="M38" s="23">
        <f t="shared" si="4"/>
        <v>768</v>
      </c>
      <c r="N38" s="51"/>
      <c r="O38" s="24"/>
      <c r="P38" s="24"/>
      <c r="Q38" s="24"/>
    </row>
    <row r="39" spans="1:22" ht="12.95" customHeight="1">
      <c r="A39" s="69" t="s">
        <v>131</v>
      </c>
      <c r="B39" s="10"/>
      <c r="C39" s="10">
        <v>714</v>
      </c>
      <c r="D39" s="10">
        <v>721</v>
      </c>
      <c r="E39" s="10"/>
      <c r="F39" s="10"/>
      <c r="G39" s="10"/>
      <c r="H39" s="10"/>
      <c r="I39" s="10"/>
      <c r="J39" s="7">
        <f t="shared" si="5"/>
        <v>1435</v>
      </c>
      <c r="K39" s="21">
        <f t="shared" si="6"/>
        <v>2</v>
      </c>
      <c r="L39" s="7">
        <f t="shared" si="7"/>
        <v>1435</v>
      </c>
      <c r="M39" s="23">
        <f t="shared" si="4"/>
        <v>717.5</v>
      </c>
      <c r="N39" s="51"/>
      <c r="O39" s="24"/>
      <c r="P39" s="24"/>
      <c r="Q39" s="24"/>
    </row>
    <row r="40" spans="1:22" ht="12.95" customHeight="1">
      <c r="A40" s="69" t="s">
        <v>136</v>
      </c>
      <c r="B40" s="10"/>
      <c r="C40" s="10">
        <v>675</v>
      </c>
      <c r="D40" s="10"/>
      <c r="E40" s="10">
        <v>750</v>
      </c>
      <c r="F40" s="10"/>
      <c r="G40" s="10"/>
      <c r="H40" s="10"/>
      <c r="I40" s="10"/>
      <c r="J40" s="7">
        <f t="shared" si="5"/>
        <v>1425</v>
      </c>
      <c r="K40" s="21">
        <f t="shared" si="6"/>
        <v>2</v>
      </c>
      <c r="L40" s="7">
        <f t="shared" si="7"/>
        <v>1425</v>
      </c>
      <c r="M40" s="23">
        <f t="shared" si="4"/>
        <v>712.5</v>
      </c>
    </row>
    <row r="41" spans="1:22" ht="12.95" customHeight="1">
      <c r="A41" s="69" t="s">
        <v>134</v>
      </c>
      <c r="B41" s="10"/>
      <c r="C41" s="10">
        <v>693</v>
      </c>
      <c r="D41" s="10"/>
      <c r="E41" s="10"/>
      <c r="F41" s="10"/>
      <c r="G41" s="10">
        <v>699</v>
      </c>
      <c r="H41" s="10"/>
      <c r="I41" s="10"/>
      <c r="J41" s="7">
        <f t="shared" si="5"/>
        <v>1392</v>
      </c>
      <c r="K41" s="21">
        <f t="shared" si="6"/>
        <v>2</v>
      </c>
      <c r="L41" s="7">
        <f t="shared" si="7"/>
        <v>1392</v>
      </c>
      <c r="M41" s="11">
        <f t="shared" si="4"/>
        <v>696</v>
      </c>
    </row>
    <row r="42" spans="1:22" ht="12.75" customHeight="1">
      <c r="A42" s="69" t="s">
        <v>183</v>
      </c>
      <c r="B42" s="10"/>
      <c r="C42" s="10"/>
      <c r="D42" s="10">
        <v>694</v>
      </c>
      <c r="E42" s="10"/>
      <c r="F42" s="10"/>
      <c r="G42" s="10">
        <v>696</v>
      </c>
      <c r="H42" s="10"/>
      <c r="I42" s="10"/>
      <c r="J42" s="7">
        <f t="shared" si="5"/>
        <v>1390</v>
      </c>
      <c r="K42" s="21">
        <f t="shared" si="6"/>
        <v>2</v>
      </c>
      <c r="L42" s="7">
        <f t="shared" si="7"/>
        <v>1390</v>
      </c>
      <c r="M42" s="11">
        <f t="shared" si="4"/>
        <v>695</v>
      </c>
    </row>
    <row r="43" spans="1:22" ht="12.75" customHeight="1">
      <c r="A43" s="69" t="s">
        <v>132</v>
      </c>
      <c r="B43" s="10"/>
      <c r="C43" s="10">
        <v>697</v>
      </c>
      <c r="D43" s="10"/>
      <c r="E43" s="10"/>
      <c r="F43" s="10">
        <v>678</v>
      </c>
      <c r="G43" s="10"/>
      <c r="H43" s="10"/>
      <c r="I43" s="10"/>
      <c r="J43" s="7">
        <f t="shared" si="5"/>
        <v>1375</v>
      </c>
      <c r="K43" s="21">
        <f t="shared" si="6"/>
        <v>2</v>
      </c>
      <c r="L43" s="7">
        <f t="shared" si="7"/>
        <v>1375</v>
      </c>
      <c r="M43" s="23">
        <f t="shared" si="4"/>
        <v>687.5</v>
      </c>
    </row>
    <row r="44" spans="1:22" ht="12.75" customHeight="1">
      <c r="A44" s="69" t="s">
        <v>133</v>
      </c>
      <c r="B44" s="10"/>
      <c r="C44" s="10">
        <v>695</v>
      </c>
      <c r="D44" s="10"/>
      <c r="E44" s="10">
        <v>673</v>
      </c>
      <c r="F44" s="10"/>
      <c r="G44" s="10"/>
      <c r="H44" s="10"/>
      <c r="I44" s="10"/>
      <c r="J44" s="7">
        <f t="shared" si="5"/>
        <v>1368</v>
      </c>
      <c r="K44" s="21">
        <f t="shared" si="6"/>
        <v>2</v>
      </c>
      <c r="L44" s="7">
        <f t="shared" si="7"/>
        <v>1368</v>
      </c>
      <c r="M44" s="23">
        <f t="shared" si="4"/>
        <v>684</v>
      </c>
    </row>
    <row r="45" spans="1:22" ht="12.95" customHeight="1">
      <c r="A45" s="69" t="s">
        <v>336</v>
      </c>
      <c r="B45" s="10"/>
      <c r="C45" s="10">
        <v>648</v>
      </c>
      <c r="D45" s="10"/>
      <c r="E45" s="10"/>
      <c r="F45" s="10"/>
      <c r="G45" s="10">
        <v>715</v>
      </c>
      <c r="H45" s="10"/>
      <c r="I45" s="10"/>
      <c r="J45" s="7">
        <f t="shared" si="5"/>
        <v>1363</v>
      </c>
      <c r="K45" s="21">
        <f t="shared" si="6"/>
        <v>2</v>
      </c>
      <c r="L45" s="7">
        <f t="shared" si="7"/>
        <v>1363</v>
      </c>
      <c r="M45" s="23">
        <f t="shared" si="4"/>
        <v>681.5</v>
      </c>
    </row>
    <row r="46" spans="1:22" ht="12.95" customHeight="1">
      <c r="A46" s="69" t="s">
        <v>140</v>
      </c>
      <c r="B46" s="10"/>
      <c r="C46" s="10">
        <v>656</v>
      </c>
      <c r="D46" s="10"/>
      <c r="E46" s="10"/>
      <c r="F46" s="10"/>
      <c r="G46" s="10">
        <v>675</v>
      </c>
      <c r="H46" s="10"/>
      <c r="I46" s="10"/>
      <c r="J46" s="7">
        <f t="shared" si="5"/>
        <v>1331</v>
      </c>
      <c r="K46" s="21">
        <f t="shared" si="6"/>
        <v>2</v>
      </c>
      <c r="L46" s="7">
        <f t="shared" si="7"/>
        <v>1331</v>
      </c>
      <c r="M46" s="23">
        <f t="shared" si="4"/>
        <v>665.5</v>
      </c>
    </row>
    <row r="47" spans="1:22" ht="12.95" customHeight="1">
      <c r="A47" s="69" t="s">
        <v>159</v>
      </c>
      <c r="B47" s="10"/>
      <c r="C47" s="10">
        <v>679</v>
      </c>
      <c r="D47" s="10">
        <v>647</v>
      </c>
      <c r="E47" s="10"/>
      <c r="F47" s="10"/>
      <c r="G47" s="10"/>
      <c r="H47" s="10"/>
      <c r="I47" s="10"/>
      <c r="J47" s="7">
        <f t="shared" ref="J47:J78" si="8">SUM(B47:I47)</f>
        <v>1326</v>
      </c>
      <c r="K47" s="21">
        <f t="shared" si="6"/>
        <v>2</v>
      </c>
      <c r="L47" s="7">
        <f t="shared" si="7"/>
        <v>1326</v>
      </c>
      <c r="M47" s="23">
        <f t="shared" si="4"/>
        <v>663</v>
      </c>
    </row>
    <row r="48" spans="1:22" ht="12.95" customHeight="1">
      <c r="A48" s="69" t="s">
        <v>185</v>
      </c>
      <c r="B48" s="10"/>
      <c r="C48" s="10"/>
      <c r="D48" s="10">
        <v>644</v>
      </c>
      <c r="E48" s="10"/>
      <c r="F48" s="10"/>
      <c r="G48" s="10">
        <v>659</v>
      </c>
      <c r="H48" s="10"/>
      <c r="I48" s="10"/>
      <c r="J48" s="7">
        <f t="shared" si="8"/>
        <v>1303</v>
      </c>
      <c r="K48" s="21">
        <f t="shared" si="6"/>
        <v>2</v>
      </c>
      <c r="L48" s="7">
        <f t="shared" si="7"/>
        <v>1303</v>
      </c>
      <c r="M48" s="23">
        <f t="shared" si="4"/>
        <v>651.5</v>
      </c>
    </row>
    <row r="49" spans="1:18" ht="12.95" customHeight="1">
      <c r="A49" s="9" t="s">
        <v>240</v>
      </c>
      <c r="B49" s="10"/>
      <c r="C49" s="10"/>
      <c r="D49" s="10"/>
      <c r="E49" s="10">
        <v>633</v>
      </c>
      <c r="F49" s="10"/>
      <c r="G49" s="10"/>
      <c r="H49" s="10">
        <v>603</v>
      </c>
      <c r="I49" s="10"/>
      <c r="J49" s="7">
        <f t="shared" si="8"/>
        <v>1236</v>
      </c>
      <c r="K49" s="21">
        <f t="shared" si="6"/>
        <v>2</v>
      </c>
      <c r="L49" s="7">
        <f t="shared" si="7"/>
        <v>1236</v>
      </c>
      <c r="M49" s="23">
        <f t="shared" si="4"/>
        <v>618</v>
      </c>
    </row>
    <row r="50" spans="1:18" ht="12.95" customHeight="1">
      <c r="A50" s="69" t="s">
        <v>144</v>
      </c>
      <c r="B50" s="10"/>
      <c r="C50" s="10">
        <v>634</v>
      </c>
      <c r="D50" s="10"/>
      <c r="E50" s="10"/>
      <c r="F50" s="10"/>
      <c r="G50" s="10">
        <v>593</v>
      </c>
      <c r="H50" s="10"/>
      <c r="I50" s="10"/>
      <c r="J50" s="7">
        <f t="shared" si="8"/>
        <v>1227</v>
      </c>
      <c r="K50" s="21">
        <f t="shared" si="6"/>
        <v>2</v>
      </c>
      <c r="L50" s="7">
        <f t="shared" si="7"/>
        <v>1227</v>
      </c>
      <c r="M50" s="23">
        <f t="shared" si="4"/>
        <v>613.5</v>
      </c>
      <c r="R50" t="s">
        <v>244</v>
      </c>
    </row>
    <row r="51" spans="1:18" ht="12.95" customHeight="1">
      <c r="A51" s="69" t="s">
        <v>148</v>
      </c>
      <c r="B51" s="10"/>
      <c r="C51" s="10">
        <v>594</v>
      </c>
      <c r="D51" s="10"/>
      <c r="E51" s="10"/>
      <c r="F51" s="10"/>
      <c r="G51" s="10">
        <v>614</v>
      </c>
      <c r="H51" s="10"/>
      <c r="I51" s="10"/>
      <c r="J51" s="7">
        <f t="shared" si="8"/>
        <v>1208</v>
      </c>
      <c r="K51" s="21">
        <f t="shared" si="6"/>
        <v>2</v>
      </c>
      <c r="L51" s="7">
        <f t="shared" si="7"/>
        <v>1208</v>
      </c>
      <c r="M51" s="23">
        <f t="shared" si="4"/>
        <v>604</v>
      </c>
    </row>
    <row r="52" spans="1:18" ht="12.95" customHeight="1">
      <c r="A52" s="69" t="s">
        <v>153</v>
      </c>
      <c r="B52" s="10"/>
      <c r="C52" s="10">
        <v>514</v>
      </c>
      <c r="D52" s="10"/>
      <c r="E52" s="10">
        <v>497</v>
      </c>
      <c r="F52" s="10"/>
      <c r="G52" s="10"/>
      <c r="H52" s="10"/>
      <c r="I52" s="10"/>
      <c r="J52" s="7">
        <f t="shared" si="8"/>
        <v>1011</v>
      </c>
      <c r="K52" s="21">
        <f t="shared" si="6"/>
        <v>2</v>
      </c>
      <c r="L52" s="7">
        <f t="shared" si="7"/>
        <v>1011</v>
      </c>
      <c r="M52" s="23">
        <f t="shared" si="4"/>
        <v>505.5</v>
      </c>
    </row>
    <row r="53" spans="1:18" ht="12.95" customHeight="1">
      <c r="A53" s="69" t="s">
        <v>234</v>
      </c>
      <c r="B53" s="10"/>
      <c r="C53" s="10"/>
      <c r="D53" s="10"/>
      <c r="E53" s="10">
        <v>943</v>
      </c>
      <c r="F53" s="10"/>
      <c r="G53" s="10"/>
      <c r="H53" s="10"/>
      <c r="I53" s="10"/>
      <c r="J53" s="7">
        <f t="shared" si="8"/>
        <v>943</v>
      </c>
      <c r="K53" s="21">
        <f t="shared" si="6"/>
        <v>1</v>
      </c>
      <c r="L53" s="7">
        <f t="shared" si="7"/>
        <v>943</v>
      </c>
      <c r="M53" s="11">
        <f t="shared" si="4"/>
        <v>943</v>
      </c>
    </row>
    <row r="54" spans="1:18" ht="12.95" customHeight="1">
      <c r="A54" s="9" t="s">
        <v>338</v>
      </c>
      <c r="B54" s="10"/>
      <c r="C54" s="10"/>
      <c r="D54" s="10"/>
      <c r="E54" s="10"/>
      <c r="F54" s="10"/>
      <c r="G54" s="10">
        <v>912</v>
      </c>
      <c r="H54" s="10"/>
      <c r="I54" s="10"/>
      <c r="J54" s="7">
        <f t="shared" si="8"/>
        <v>912</v>
      </c>
      <c r="K54" s="21">
        <f t="shared" si="6"/>
        <v>1</v>
      </c>
      <c r="L54" s="7">
        <f t="shared" si="7"/>
        <v>912</v>
      </c>
      <c r="M54" s="11">
        <f t="shared" si="4"/>
        <v>912</v>
      </c>
    </row>
    <row r="55" spans="1:18" ht="12.95" customHeight="1">
      <c r="A55" s="69" t="s">
        <v>339</v>
      </c>
      <c r="B55" s="10"/>
      <c r="C55" s="10"/>
      <c r="D55" s="10"/>
      <c r="E55" s="10"/>
      <c r="F55" s="10"/>
      <c r="G55" s="10">
        <v>882</v>
      </c>
      <c r="H55" s="10"/>
      <c r="I55" s="10"/>
      <c r="J55" s="7">
        <f t="shared" si="8"/>
        <v>882</v>
      </c>
      <c r="K55" s="21">
        <f t="shared" si="6"/>
        <v>1</v>
      </c>
      <c r="L55" s="7">
        <f t="shared" si="7"/>
        <v>882</v>
      </c>
      <c r="M55" s="11">
        <f t="shared" si="4"/>
        <v>882</v>
      </c>
    </row>
    <row r="56" spans="1:18" ht="12.95" customHeight="1">
      <c r="A56" s="9" t="s">
        <v>238</v>
      </c>
      <c r="B56" s="10"/>
      <c r="C56" s="10"/>
      <c r="D56" s="10"/>
      <c r="E56" s="10">
        <v>847</v>
      </c>
      <c r="F56" s="10"/>
      <c r="G56" s="10"/>
      <c r="H56" s="10"/>
      <c r="I56" s="10"/>
      <c r="J56" s="7">
        <f t="shared" si="8"/>
        <v>847</v>
      </c>
      <c r="K56" s="21">
        <f t="shared" si="6"/>
        <v>1</v>
      </c>
      <c r="L56" s="7">
        <f t="shared" si="7"/>
        <v>847</v>
      </c>
      <c r="M56" s="11">
        <f t="shared" si="4"/>
        <v>847</v>
      </c>
    </row>
    <row r="57" spans="1:18" ht="12.95" customHeight="1">
      <c r="A57" s="9" t="s">
        <v>340</v>
      </c>
      <c r="B57" s="10"/>
      <c r="C57" s="10"/>
      <c r="D57" s="10"/>
      <c r="E57" s="10"/>
      <c r="F57" s="10"/>
      <c r="G57" s="10">
        <v>834</v>
      </c>
      <c r="H57" s="10"/>
      <c r="I57" s="10"/>
      <c r="J57" s="7">
        <f t="shared" si="8"/>
        <v>834</v>
      </c>
      <c r="K57" s="21">
        <f t="shared" si="6"/>
        <v>1</v>
      </c>
      <c r="L57" s="7">
        <f t="shared" si="7"/>
        <v>834</v>
      </c>
      <c r="M57" s="11">
        <f t="shared" si="4"/>
        <v>834</v>
      </c>
    </row>
    <row r="58" spans="1:18" ht="12.95" customHeight="1">
      <c r="A58" s="69" t="s">
        <v>77</v>
      </c>
      <c r="B58" s="10">
        <v>813</v>
      </c>
      <c r="C58" s="10"/>
      <c r="D58" s="10"/>
      <c r="E58" s="10"/>
      <c r="F58" s="10"/>
      <c r="G58" s="10"/>
      <c r="H58" s="10"/>
      <c r="I58" s="10"/>
      <c r="J58" s="7">
        <f t="shared" si="8"/>
        <v>813</v>
      </c>
      <c r="K58" s="21">
        <f t="shared" si="6"/>
        <v>1</v>
      </c>
      <c r="L58" s="7">
        <f t="shared" si="7"/>
        <v>813</v>
      </c>
      <c r="M58" s="11">
        <f t="shared" si="4"/>
        <v>813</v>
      </c>
    </row>
    <row r="59" spans="1:18" ht="12.95" customHeight="1">
      <c r="A59" s="9" t="s">
        <v>242</v>
      </c>
      <c r="B59" s="10"/>
      <c r="C59" s="10"/>
      <c r="D59" s="10"/>
      <c r="E59" s="10">
        <v>802</v>
      </c>
      <c r="F59" s="10"/>
      <c r="G59" s="10"/>
      <c r="H59" s="10"/>
      <c r="I59" s="10"/>
      <c r="J59" s="7">
        <f t="shared" si="8"/>
        <v>802</v>
      </c>
      <c r="K59" s="21">
        <f t="shared" si="6"/>
        <v>1</v>
      </c>
      <c r="L59" s="7">
        <f t="shared" si="7"/>
        <v>802</v>
      </c>
      <c r="M59" s="11">
        <f t="shared" si="4"/>
        <v>802</v>
      </c>
    </row>
    <row r="60" spans="1:18" ht="12.95" customHeight="1">
      <c r="A60" s="9" t="s">
        <v>341</v>
      </c>
      <c r="B60" s="10"/>
      <c r="C60" s="10"/>
      <c r="D60" s="10"/>
      <c r="E60" s="10"/>
      <c r="F60" s="10"/>
      <c r="G60" s="10">
        <v>793</v>
      </c>
      <c r="H60" s="10"/>
      <c r="I60" s="10"/>
      <c r="J60" s="7">
        <f t="shared" si="8"/>
        <v>793</v>
      </c>
      <c r="K60" s="21">
        <f t="shared" si="6"/>
        <v>1</v>
      </c>
      <c r="L60" s="7">
        <f t="shared" si="7"/>
        <v>793</v>
      </c>
      <c r="M60" s="11">
        <f t="shared" si="4"/>
        <v>793</v>
      </c>
    </row>
    <row r="61" spans="1:18" ht="12.95" customHeight="1">
      <c r="A61" s="9" t="s">
        <v>342</v>
      </c>
      <c r="B61" s="10"/>
      <c r="C61" s="10"/>
      <c r="D61" s="10"/>
      <c r="E61" s="10"/>
      <c r="F61" s="10"/>
      <c r="G61" s="10">
        <v>787</v>
      </c>
      <c r="H61" s="10"/>
      <c r="I61" s="10"/>
      <c r="J61" s="7">
        <f t="shared" si="8"/>
        <v>787</v>
      </c>
      <c r="K61" s="21">
        <f t="shared" si="6"/>
        <v>1</v>
      </c>
      <c r="L61" s="7">
        <f t="shared" si="7"/>
        <v>787</v>
      </c>
      <c r="M61" s="11">
        <f t="shared" si="4"/>
        <v>787</v>
      </c>
    </row>
    <row r="62" spans="1:18" ht="12.95" customHeight="1">
      <c r="A62" s="9" t="s">
        <v>343</v>
      </c>
      <c r="B62" s="10"/>
      <c r="C62" s="10"/>
      <c r="D62" s="10"/>
      <c r="E62" s="10"/>
      <c r="F62" s="10"/>
      <c r="G62" s="10">
        <v>781</v>
      </c>
      <c r="H62" s="10"/>
      <c r="I62" s="10"/>
      <c r="J62" s="7">
        <f t="shared" si="8"/>
        <v>781</v>
      </c>
      <c r="K62" s="21">
        <f t="shared" si="6"/>
        <v>1</v>
      </c>
      <c r="L62" s="7">
        <f t="shared" si="7"/>
        <v>781</v>
      </c>
      <c r="M62" s="11">
        <f t="shared" si="4"/>
        <v>781</v>
      </c>
    </row>
    <row r="63" spans="1:18" ht="12.75" customHeight="1">
      <c r="A63" s="9" t="s">
        <v>344</v>
      </c>
      <c r="B63" s="10"/>
      <c r="C63" s="10"/>
      <c r="D63" s="10"/>
      <c r="E63" s="10"/>
      <c r="F63" s="10"/>
      <c r="G63" s="10">
        <v>777</v>
      </c>
      <c r="H63" s="10"/>
      <c r="I63" s="10"/>
      <c r="J63" s="7">
        <f t="shared" si="8"/>
        <v>777</v>
      </c>
      <c r="K63" s="21">
        <f t="shared" si="6"/>
        <v>1</v>
      </c>
      <c r="L63" s="7">
        <f t="shared" si="7"/>
        <v>777</v>
      </c>
      <c r="M63" s="11">
        <f t="shared" si="4"/>
        <v>777</v>
      </c>
    </row>
    <row r="64" spans="1:18" ht="12.75" customHeight="1">
      <c r="A64" s="9" t="s">
        <v>345</v>
      </c>
      <c r="B64" s="10"/>
      <c r="C64" s="10"/>
      <c r="D64" s="10"/>
      <c r="E64" s="10"/>
      <c r="F64" s="10"/>
      <c r="G64" s="10">
        <v>765</v>
      </c>
      <c r="H64" s="10"/>
      <c r="I64" s="10"/>
      <c r="J64" s="7">
        <f t="shared" si="8"/>
        <v>765</v>
      </c>
      <c r="K64" s="21">
        <f t="shared" si="6"/>
        <v>1</v>
      </c>
      <c r="L64" s="7">
        <f t="shared" si="7"/>
        <v>765</v>
      </c>
      <c r="M64" s="11">
        <f t="shared" si="4"/>
        <v>765</v>
      </c>
    </row>
    <row r="65" spans="1:13" ht="12.75" customHeight="1">
      <c r="A65" s="9" t="s">
        <v>346</v>
      </c>
      <c r="B65" s="10"/>
      <c r="C65" s="10"/>
      <c r="D65" s="10"/>
      <c r="E65" s="10"/>
      <c r="F65" s="10"/>
      <c r="G65" s="10">
        <v>760</v>
      </c>
      <c r="H65" s="10"/>
      <c r="I65" s="10"/>
      <c r="J65" s="7">
        <f t="shared" si="8"/>
        <v>760</v>
      </c>
      <c r="K65" s="21">
        <f t="shared" si="6"/>
        <v>1</v>
      </c>
      <c r="L65" s="7">
        <f t="shared" si="7"/>
        <v>760</v>
      </c>
      <c r="M65" s="11">
        <f t="shared" si="4"/>
        <v>760</v>
      </c>
    </row>
    <row r="66" spans="1:13" ht="12.75" customHeight="1">
      <c r="A66" s="69" t="s">
        <v>118</v>
      </c>
      <c r="B66" s="10"/>
      <c r="C66" s="10">
        <v>752</v>
      </c>
      <c r="D66" s="10"/>
      <c r="E66" s="10"/>
      <c r="F66" s="10"/>
      <c r="G66" s="10"/>
      <c r="H66" s="10"/>
      <c r="I66" s="10"/>
      <c r="J66" s="7">
        <f t="shared" si="8"/>
        <v>752</v>
      </c>
      <c r="K66" s="21">
        <f t="shared" si="6"/>
        <v>1</v>
      </c>
      <c r="L66" s="7">
        <f t="shared" si="7"/>
        <v>752</v>
      </c>
      <c r="M66" s="11">
        <f t="shared" si="4"/>
        <v>752</v>
      </c>
    </row>
    <row r="67" spans="1:13" ht="12.75" customHeight="1">
      <c r="A67" s="69" t="s">
        <v>78</v>
      </c>
      <c r="B67" s="10">
        <v>748</v>
      </c>
      <c r="C67" s="10"/>
      <c r="D67" s="10"/>
      <c r="E67" s="10"/>
      <c r="F67" s="10"/>
      <c r="G67" s="10"/>
      <c r="H67" s="10"/>
      <c r="I67" s="10"/>
      <c r="J67" s="7">
        <f t="shared" si="8"/>
        <v>748</v>
      </c>
      <c r="K67" s="21">
        <f t="shared" si="6"/>
        <v>1</v>
      </c>
      <c r="L67" s="7">
        <f t="shared" si="7"/>
        <v>748</v>
      </c>
      <c r="M67" s="11">
        <f t="shared" si="4"/>
        <v>748</v>
      </c>
    </row>
    <row r="68" spans="1:13" ht="12.75" customHeight="1">
      <c r="A68" s="9" t="s">
        <v>237</v>
      </c>
      <c r="B68" s="10"/>
      <c r="C68" s="10"/>
      <c r="D68" s="10"/>
      <c r="E68" s="10">
        <v>740</v>
      </c>
      <c r="F68" s="10"/>
      <c r="G68" s="10"/>
      <c r="H68" s="10"/>
      <c r="I68" s="10"/>
      <c r="J68" s="7">
        <f t="shared" si="8"/>
        <v>740</v>
      </c>
      <c r="K68" s="21">
        <f t="shared" ref="K68:K96" si="9">COUNTA(B68:I68)</f>
        <v>1</v>
      </c>
      <c r="L68" s="7">
        <f t="shared" ref="L68:L96" si="10">SUM(B68:I68)</f>
        <v>740</v>
      </c>
      <c r="M68" s="11">
        <f t="shared" si="4"/>
        <v>740</v>
      </c>
    </row>
    <row r="69" spans="1:13" ht="12.75" customHeight="1">
      <c r="A69" s="9" t="s">
        <v>241</v>
      </c>
      <c r="B69" s="10"/>
      <c r="C69" s="10"/>
      <c r="D69" s="10"/>
      <c r="E69" s="10">
        <v>738</v>
      </c>
      <c r="F69" s="10"/>
      <c r="G69" s="10"/>
      <c r="H69" s="10"/>
      <c r="I69" s="10"/>
      <c r="J69" s="7">
        <f t="shared" si="8"/>
        <v>738</v>
      </c>
      <c r="K69" s="21">
        <f t="shared" si="9"/>
        <v>1</v>
      </c>
      <c r="L69" s="7">
        <f t="shared" si="10"/>
        <v>738</v>
      </c>
      <c r="M69" s="11">
        <f t="shared" ref="M69:M96" si="11">L69/K69</f>
        <v>738</v>
      </c>
    </row>
    <row r="70" spans="1:13" ht="12.75" customHeight="1">
      <c r="A70" s="69" t="s">
        <v>158</v>
      </c>
      <c r="B70" s="10"/>
      <c r="C70" s="10">
        <v>737</v>
      </c>
      <c r="D70" s="10"/>
      <c r="E70" s="10"/>
      <c r="F70" s="10"/>
      <c r="G70" s="10"/>
      <c r="H70" s="10"/>
      <c r="I70" s="10"/>
      <c r="J70" s="7">
        <f t="shared" si="8"/>
        <v>737</v>
      </c>
      <c r="K70" s="21">
        <f t="shared" si="9"/>
        <v>1</v>
      </c>
      <c r="L70" s="7">
        <f t="shared" si="10"/>
        <v>737</v>
      </c>
      <c r="M70" s="11">
        <f t="shared" si="11"/>
        <v>737</v>
      </c>
    </row>
    <row r="71" spans="1:13" ht="12.75" customHeight="1">
      <c r="A71" s="9" t="s">
        <v>347</v>
      </c>
      <c r="B71" s="10"/>
      <c r="C71" s="10"/>
      <c r="D71" s="10"/>
      <c r="E71" s="10"/>
      <c r="F71" s="10"/>
      <c r="G71" s="10">
        <v>736</v>
      </c>
      <c r="H71" s="10"/>
      <c r="I71" s="10"/>
      <c r="J71" s="7">
        <f t="shared" si="8"/>
        <v>736</v>
      </c>
      <c r="K71" s="21">
        <f t="shared" si="9"/>
        <v>1</v>
      </c>
      <c r="L71" s="7">
        <f t="shared" si="10"/>
        <v>736</v>
      </c>
      <c r="M71" s="11">
        <f t="shared" si="11"/>
        <v>736</v>
      </c>
    </row>
    <row r="72" spans="1:13" ht="12.75" customHeight="1">
      <c r="A72" s="9" t="s">
        <v>348</v>
      </c>
      <c r="B72" s="10"/>
      <c r="C72" s="10"/>
      <c r="D72" s="10"/>
      <c r="E72" s="10"/>
      <c r="F72" s="10"/>
      <c r="G72" s="10">
        <v>730</v>
      </c>
      <c r="H72" s="10"/>
      <c r="I72" s="10"/>
      <c r="J72" s="7">
        <f t="shared" si="8"/>
        <v>730</v>
      </c>
      <c r="K72" s="21">
        <f t="shared" si="9"/>
        <v>1</v>
      </c>
      <c r="L72" s="7">
        <f t="shared" si="10"/>
        <v>730</v>
      </c>
      <c r="M72" s="11">
        <f t="shared" si="11"/>
        <v>730</v>
      </c>
    </row>
    <row r="73" spans="1:13" ht="12.75" customHeight="1">
      <c r="A73" s="69" t="s">
        <v>236</v>
      </c>
      <c r="B73" s="10"/>
      <c r="C73" s="10"/>
      <c r="D73" s="10"/>
      <c r="E73" s="10">
        <v>707</v>
      </c>
      <c r="F73" s="10"/>
      <c r="G73" s="10"/>
      <c r="H73" s="10"/>
      <c r="I73" s="10"/>
      <c r="J73" s="7">
        <f t="shared" si="8"/>
        <v>707</v>
      </c>
      <c r="K73" s="21">
        <f t="shared" si="9"/>
        <v>1</v>
      </c>
      <c r="L73" s="7">
        <f t="shared" si="10"/>
        <v>707</v>
      </c>
      <c r="M73" s="11">
        <f t="shared" si="11"/>
        <v>707</v>
      </c>
    </row>
    <row r="74" spans="1:13" ht="12.75" customHeight="1">
      <c r="A74" s="69" t="s">
        <v>182</v>
      </c>
      <c r="B74" s="10"/>
      <c r="C74" s="10"/>
      <c r="D74" s="10">
        <v>706</v>
      </c>
      <c r="E74" s="10"/>
      <c r="F74" s="10"/>
      <c r="G74" s="10"/>
      <c r="H74" s="10"/>
      <c r="I74" s="10"/>
      <c r="J74" s="7">
        <f t="shared" si="8"/>
        <v>706</v>
      </c>
      <c r="K74" s="21">
        <f t="shared" si="9"/>
        <v>1</v>
      </c>
      <c r="L74" s="7">
        <f t="shared" si="10"/>
        <v>706</v>
      </c>
      <c r="M74" s="11">
        <f t="shared" si="11"/>
        <v>706</v>
      </c>
    </row>
    <row r="75" spans="1:13" ht="12.75" customHeight="1">
      <c r="A75" s="9" t="s">
        <v>349</v>
      </c>
      <c r="B75" s="10"/>
      <c r="C75" s="10"/>
      <c r="D75" s="10"/>
      <c r="E75" s="10"/>
      <c r="F75" s="10"/>
      <c r="G75" s="10">
        <v>691</v>
      </c>
      <c r="H75" s="10"/>
      <c r="I75" s="10"/>
      <c r="J75" s="7">
        <f t="shared" si="8"/>
        <v>691</v>
      </c>
      <c r="K75" s="21">
        <f t="shared" si="9"/>
        <v>1</v>
      </c>
      <c r="L75" s="7">
        <f t="shared" si="10"/>
        <v>691</v>
      </c>
      <c r="M75" s="11">
        <f t="shared" si="11"/>
        <v>691</v>
      </c>
    </row>
    <row r="76" spans="1:13" ht="12.75" customHeight="1">
      <c r="A76" s="9" t="s">
        <v>350</v>
      </c>
      <c r="B76" s="10"/>
      <c r="C76" s="10"/>
      <c r="D76" s="10"/>
      <c r="E76" s="10"/>
      <c r="F76" s="10"/>
      <c r="G76" s="10">
        <v>685</v>
      </c>
      <c r="H76" s="10"/>
      <c r="I76" s="10"/>
      <c r="J76" s="7">
        <f t="shared" si="8"/>
        <v>685</v>
      </c>
      <c r="K76" s="21">
        <f t="shared" si="9"/>
        <v>1</v>
      </c>
      <c r="L76" s="7">
        <f t="shared" si="10"/>
        <v>685</v>
      </c>
      <c r="M76" s="11">
        <f t="shared" si="11"/>
        <v>685</v>
      </c>
    </row>
    <row r="77" spans="1:13" ht="12.75" customHeight="1">
      <c r="A77" s="69" t="s">
        <v>7</v>
      </c>
      <c r="B77" s="10">
        <v>683</v>
      </c>
      <c r="C77" s="10"/>
      <c r="D77" s="10"/>
      <c r="E77" s="10"/>
      <c r="F77" s="10"/>
      <c r="G77" s="10"/>
      <c r="H77" s="10"/>
      <c r="I77" s="10"/>
      <c r="J77" s="7">
        <f t="shared" si="8"/>
        <v>683</v>
      </c>
      <c r="K77" s="21">
        <f t="shared" si="9"/>
        <v>1</v>
      </c>
      <c r="L77" s="7">
        <f t="shared" si="10"/>
        <v>683</v>
      </c>
      <c r="M77" s="11">
        <f t="shared" si="11"/>
        <v>683</v>
      </c>
    </row>
    <row r="78" spans="1:13" ht="12.75" customHeight="1">
      <c r="A78" s="9" t="s">
        <v>253</v>
      </c>
      <c r="B78" s="10"/>
      <c r="C78" s="10"/>
      <c r="D78" s="10"/>
      <c r="E78" s="10"/>
      <c r="F78" s="10">
        <v>682</v>
      </c>
      <c r="G78" s="10"/>
      <c r="H78" s="10"/>
      <c r="I78" s="10"/>
      <c r="J78" s="7">
        <f t="shared" si="8"/>
        <v>682</v>
      </c>
      <c r="K78" s="21">
        <f t="shared" si="9"/>
        <v>1</v>
      </c>
      <c r="L78" s="7">
        <f t="shared" si="10"/>
        <v>682</v>
      </c>
      <c r="M78" s="11">
        <f t="shared" si="11"/>
        <v>682</v>
      </c>
    </row>
    <row r="79" spans="1:13" ht="12.75" customHeight="1">
      <c r="A79" s="9" t="s">
        <v>351</v>
      </c>
      <c r="B79" s="10"/>
      <c r="C79" s="10"/>
      <c r="D79" s="10"/>
      <c r="E79" s="10"/>
      <c r="F79" s="10"/>
      <c r="G79" s="10">
        <v>671</v>
      </c>
      <c r="H79" s="10"/>
      <c r="I79" s="10"/>
      <c r="J79" s="7">
        <f t="shared" ref="J79:J110" si="12">SUM(B79:I79)</f>
        <v>671</v>
      </c>
      <c r="K79" s="21">
        <f t="shared" si="9"/>
        <v>1</v>
      </c>
      <c r="L79" s="7">
        <f t="shared" si="10"/>
        <v>671</v>
      </c>
      <c r="M79" s="11">
        <f t="shared" si="11"/>
        <v>671</v>
      </c>
    </row>
    <row r="80" spans="1:13" ht="12.75" customHeight="1">
      <c r="A80" s="69" t="s">
        <v>137</v>
      </c>
      <c r="B80" s="10"/>
      <c r="C80" s="10">
        <v>668</v>
      </c>
      <c r="D80" s="10"/>
      <c r="E80" s="10"/>
      <c r="F80" s="10"/>
      <c r="G80" s="10"/>
      <c r="H80" s="10"/>
      <c r="I80" s="10"/>
      <c r="J80" s="7">
        <f t="shared" si="12"/>
        <v>668</v>
      </c>
      <c r="K80" s="21">
        <f t="shared" si="9"/>
        <v>1</v>
      </c>
      <c r="L80" s="7">
        <f t="shared" si="10"/>
        <v>668</v>
      </c>
      <c r="M80" s="11">
        <f t="shared" si="11"/>
        <v>668</v>
      </c>
    </row>
    <row r="81" spans="1:13" ht="12.75" customHeight="1">
      <c r="A81" s="9" t="s">
        <v>352</v>
      </c>
      <c r="B81" s="10"/>
      <c r="C81" s="10"/>
      <c r="D81" s="10"/>
      <c r="E81" s="10"/>
      <c r="F81" s="10"/>
      <c r="G81" s="10">
        <v>666</v>
      </c>
      <c r="H81" s="10"/>
      <c r="I81" s="10"/>
      <c r="J81" s="7">
        <f t="shared" si="12"/>
        <v>666</v>
      </c>
      <c r="K81" s="21">
        <f t="shared" si="9"/>
        <v>1</v>
      </c>
      <c r="L81" s="7">
        <f t="shared" si="10"/>
        <v>666</v>
      </c>
      <c r="M81" s="11">
        <f t="shared" si="11"/>
        <v>666</v>
      </c>
    </row>
    <row r="82" spans="1:13" ht="12.75" customHeight="1">
      <c r="A82" s="9" t="s">
        <v>353</v>
      </c>
      <c r="B82" s="10"/>
      <c r="C82" s="10"/>
      <c r="D82" s="10"/>
      <c r="E82" s="10"/>
      <c r="F82" s="10"/>
      <c r="G82" s="10">
        <v>661</v>
      </c>
      <c r="H82" s="10"/>
      <c r="I82" s="10"/>
      <c r="J82" s="7">
        <f t="shared" si="12"/>
        <v>661</v>
      </c>
      <c r="K82" s="21">
        <f t="shared" si="9"/>
        <v>1</v>
      </c>
      <c r="L82" s="7">
        <f t="shared" si="10"/>
        <v>661</v>
      </c>
      <c r="M82" s="11">
        <f t="shared" si="11"/>
        <v>661</v>
      </c>
    </row>
    <row r="83" spans="1:13" ht="12.75" customHeight="1">
      <c r="A83" s="9" t="s">
        <v>354</v>
      </c>
      <c r="B83" s="10"/>
      <c r="C83" s="10"/>
      <c r="D83" s="10"/>
      <c r="E83" s="10"/>
      <c r="F83" s="10"/>
      <c r="G83" s="10">
        <v>657</v>
      </c>
      <c r="H83" s="10"/>
      <c r="I83" s="10"/>
      <c r="J83" s="7">
        <f t="shared" si="12"/>
        <v>657</v>
      </c>
      <c r="K83" s="21">
        <f t="shared" si="9"/>
        <v>1</v>
      </c>
      <c r="L83" s="7">
        <f t="shared" si="10"/>
        <v>657</v>
      </c>
      <c r="M83" s="11">
        <f t="shared" si="11"/>
        <v>657</v>
      </c>
    </row>
    <row r="84" spans="1:13" ht="12.75" customHeight="1">
      <c r="A84" s="69" t="s">
        <v>143</v>
      </c>
      <c r="B84" s="10"/>
      <c r="C84" s="10">
        <v>641</v>
      </c>
      <c r="D84" s="10"/>
      <c r="E84" s="10"/>
      <c r="F84" s="10"/>
      <c r="G84" s="10"/>
      <c r="H84" s="10"/>
      <c r="I84" s="10"/>
      <c r="J84" s="7">
        <f t="shared" si="12"/>
        <v>641</v>
      </c>
      <c r="K84" s="21">
        <f t="shared" si="9"/>
        <v>1</v>
      </c>
      <c r="L84" s="7">
        <f t="shared" si="10"/>
        <v>641</v>
      </c>
      <c r="M84" s="11">
        <f t="shared" si="11"/>
        <v>641</v>
      </c>
    </row>
    <row r="85" spans="1:13" ht="12.75" customHeight="1">
      <c r="A85" s="69" t="s">
        <v>187</v>
      </c>
      <c r="B85" s="10"/>
      <c r="C85" s="10"/>
      <c r="D85" s="10">
        <v>630</v>
      </c>
      <c r="E85" s="10"/>
      <c r="F85" s="10"/>
      <c r="G85" s="10"/>
      <c r="H85" s="10"/>
      <c r="I85" s="10"/>
      <c r="J85" s="7">
        <f t="shared" si="12"/>
        <v>630</v>
      </c>
      <c r="K85" s="21">
        <f t="shared" si="9"/>
        <v>1</v>
      </c>
      <c r="L85" s="7">
        <f t="shared" si="10"/>
        <v>630</v>
      </c>
      <c r="M85" s="11">
        <f t="shared" si="11"/>
        <v>630</v>
      </c>
    </row>
    <row r="86" spans="1:13" ht="12.75" customHeight="1">
      <c r="A86" s="69" t="s">
        <v>189</v>
      </c>
      <c r="B86" s="10"/>
      <c r="C86" s="10"/>
      <c r="D86" s="10">
        <v>597</v>
      </c>
      <c r="E86" s="10"/>
      <c r="F86" s="10"/>
      <c r="G86" s="10"/>
      <c r="H86" s="10"/>
      <c r="I86" s="10"/>
      <c r="J86" s="7">
        <f t="shared" si="12"/>
        <v>597</v>
      </c>
      <c r="K86" s="21">
        <f t="shared" si="9"/>
        <v>1</v>
      </c>
      <c r="L86" s="7">
        <f t="shared" si="10"/>
        <v>597</v>
      </c>
      <c r="M86" s="11">
        <f t="shared" si="11"/>
        <v>597</v>
      </c>
    </row>
    <row r="87" spans="1:13" ht="12.75" customHeight="1">
      <c r="A87" s="69" t="s">
        <v>235</v>
      </c>
      <c r="B87" s="10"/>
      <c r="C87" s="10"/>
      <c r="D87" s="10"/>
      <c r="E87" s="10">
        <v>597</v>
      </c>
      <c r="F87" s="10"/>
      <c r="G87" s="10"/>
      <c r="H87" s="10"/>
      <c r="I87" s="10"/>
      <c r="J87" s="7">
        <f t="shared" si="12"/>
        <v>597</v>
      </c>
      <c r="K87" s="21">
        <f t="shared" si="9"/>
        <v>1</v>
      </c>
      <c r="L87" s="7">
        <f t="shared" si="10"/>
        <v>597</v>
      </c>
      <c r="M87" s="11">
        <f t="shared" si="11"/>
        <v>597</v>
      </c>
    </row>
    <row r="88" spans="1:13" ht="12.75" customHeight="1">
      <c r="A88" s="9" t="s">
        <v>355</v>
      </c>
      <c r="B88" s="10"/>
      <c r="C88" s="10"/>
      <c r="D88" s="10"/>
      <c r="E88" s="10"/>
      <c r="F88" s="10"/>
      <c r="G88" s="10">
        <v>591</v>
      </c>
      <c r="H88" s="10"/>
      <c r="I88" s="10"/>
      <c r="J88" s="7">
        <f t="shared" si="12"/>
        <v>591</v>
      </c>
      <c r="K88" s="21">
        <f t="shared" si="9"/>
        <v>1</v>
      </c>
      <c r="L88" s="7">
        <f t="shared" si="10"/>
        <v>591</v>
      </c>
      <c r="M88" s="11">
        <f t="shared" si="11"/>
        <v>591</v>
      </c>
    </row>
    <row r="89" spans="1:13" ht="12.75" customHeight="1">
      <c r="A89" s="9" t="s">
        <v>356</v>
      </c>
      <c r="B89" s="10"/>
      <c r="C89" s="10"/>
      <c r="D89" s="10"/>
      <c r="E89" s="10"/>
      <c r="F89" s="10"/>
      <c r="G89" s="10">
        <v>578</v>
      </c>
      <c r="H89" s="10"/>
      <c r="I89" s="10"/>
      <c r="J89" s="7">
        <f t="shared" si="12"/>
        <v>578</v>
      </c>
      <c r="K89" s="21">
        <f t="shared" si="9"/>
        <v>1</v>
      </c>
      <c r="L89" s="7">
        <f t="shared" si="10"/>
        <v>578</v>
      </c>
      <c r="M89" s="11">
        <f t="shared" si="11"/>
        <v>578</v>
      </c>
    </row>
    <row r="90" spans="1:13" ht="12.75" customHeight="1">
      <c r="A90" s="69" t="s">
        <v>190</v>
      </c>
      <c r="B90" s="10"/>
      <c r="C90" s="10"/>
      <c r="D90" s="10">
        <v>543</v>
      </c>
      <c r="E90" s="10"/>
      <c r="F90" s="10"/>
      <c r="G90" s="10"/>
      <c r="H90" s="10"/>
      <c r="I90" s="10"/>
      <c r="J90" s="7">
        <f t="shared" si="12"/>
        <v>543</v>
      </c>
      <c r="K90" s="21">
        <f t="shared" si="9"/>
        <v>1</v>
      </c>
      <c r="L90" s="7">
        <f t="shared" si="10"/>
        <v>543</v>
      </c>
      <c r="M90" s="11">
        <f t="shared" si="11"/>
        <v>543</v>
      </c>
    </row>
    <row r="91" spans="1:13" ht="12.75" customHeight="1">
      <c r="A91" s="69" t="s">
        <v>161</v>
      </c>
      <c r="B91" s="10"/>
      <c r="C91" s="10">
        <v>518</v>
      </c>
      <c r="D91" s="10"/>
      <c r="E91" s="10"/>
      <c r="F91" s="10"/>
      <c r="G91" s="10"/>
      <c r="H91" s="10"/>
      <c r="I91" s="10"/>
      <c r="J91" s="7">
        <f t="shared" si="12"/>
        <v>518</v>
      </c>
      <c r="K91" s="21">
        <f t="shared" si="9"/>
        <v>1</v>
      </c>
      <c r="L91" s="7">
        <f t="shared" si="10"/>
        <v>518</v>
      </c>
      <c r="M91" s="11">
        <f t="shared" si="11"/>
        <v>518</v>
      </c>
    </row>
    <row r="92" spans="1:13" ht="12.75" customHeight="1">
      <c r="A92" s="9" t="s">
        <v>357</v>
      </c>
      <c r="B92" s="10"/>
      <c r="C92" s="10"/>
      <c r="D92" s="10"/>
      <c r="E92" s="10"/>
      <c r="F92" s="10"/>
      <c r="G92" s="10">
        <v>518</v>
      </c>
      <c r="H92" s="10"/>
      <c r="I92" s="10"/>
      <c r="J92" s="7">
        <f t="shared" si="12"/>
        <v>518</v>
      </c>
      <c r="K92" s="21">
        <f t="shared" si="9"/>
        <v>1</v>
      </c>
      <c r="L92" s="7">
        <f t="shared" si="10"/>
        <v>518</v>
      </c>
      <c r="M92" s="11">
        <f t="shared" si="11"/>
        <v>518</v>
      </c>
    </row>
    <row r="93" spans="1:13" ht="12.75" customHeight="1">
      <c r="A93" s="9" t="s">
        <v>358</v>
      </c>
      <c r="B93" s="10"/>
      <c r="C93" s="10"/>
      <c r="D93" s="10"/>
      <c r="E93" s="10"/>
      <c r="F93" s="10"/>
      <c r="G93" s="10">
        <v>516</v>
      </c>
      <c r="H93" s="10"/>
      <c r="I93" s="10"/>
      <c r="J93" s="7">
        <f t="shared" si="12"/>
        <v>516</v>
      </c>
      <c r="K93" s="21">
        <f t="shared" si="9"/>
        <v>1</v>
      </c>
      <c r="L93" s="7">
        <f t="shared" si="10"/>
        <v>516</v>
      </c>
      <c r="M93" s="11">
        <f t="shared" si="11"/>
        <v>516</v>
      </c>
    </row>
    <row r="94" spans="1:13" ht="12.75" customHeight="1">
      <c r="A94" s="9" t="s">
        <v>359</v>
      </c>
      <c r="B94" s="10"/>
      <c r="C94" s="10"/>
      <c r="D94" s="10"/>
      <c r="E94" s="10"/>
      <c r="F94" s="10"/>
      <c r="G94" s="10">
        <v>515</v>
      </c>
      <c r="H94" s="10"/>
      <c r="I94" s="10"/>
      <c r="J94" s="7">
        <f t="shared" si="12"/>
        <v>515</v>
      </c>
      <c r="K94" s="21">
        <f t="shared" si="9"/>
        <v>1</v>
      </c>
      <c r="L94" s="7">
        <f t="shared" si="10"/>
        <v>515</v>
      </c>
      <c r="M94" s="11">
        <f t="shared" si="11"/>
        <v>515</v>
      </c>
    </row>
    <row r="95" spans="1:13" ht="12.75" customHeight="1">
      <c r="A95" s="9" t="s">
        <v>360</v>
      </c>
      <c r="B95" s="10"/>
      <c r="C95" s="10"/>
      <c r="D95" s="10"/>
      <c r="E95" s="10"/>
      <c r="F95" s="10"/>
      <c r="G95" s="10">
        <v>515</v>
      </c>
      <c r="H95" s="10"/>
      <c r="I95" s="10"/>
      <c r="J95" s="7">
        <f t="shared" si="12"/>
        <v>515</v>
      </c>
      <c r="K95" s="21">
        <f t="shared" si="9"/>
        <v>1</v>
      </c>
      <c r="L95" s="7">
        <f t="shared" si="10"/>
        <v>515</v>
      </c>
      <c r="M95" s="11">
        <f t="shared" si="11"/>
        <v>515</v>
      </c>
    </row>
    <row r="96" spans="1:13" ht="12.75" customHeight="1">
      <c r="A96" s="69" t="s">
        <v>81</v>
      </c>
      <c r="B96" s="10">
        <v>486</v>
      </c>
      <c r="C96" s="10"/>
      <c r="D96" s="10"/>
      <c r="E96" s="10"/>
      <c r="F96" s="10"/>
      <c r="G96" s="10"/>
      <c r="H96" s="10"/>
      <c r="I96" s="10"/>
      <c r="J96" s="7">
        <f t="shared" si="12"/>
        <v>486</v>
      </c>
      <c r="K96" s="21">
        <f t="shared" si="9"/>
        <v>1</v>
      </c>
      <c r="L96" s="7">
        <f t="shared" si="10"/>
        <v>486</v>
      </c>
      <c r="M96" s="11">
        <f t="shared" si="11"/>
        <v>486</v>
      </c>
    </row>
    <row r="97" spans="1:12" ht="12.75" customHeight="1">
      <c r="A97" s="56"/>
      <c r="B97" s="10"/>
      <c r="C97" s="10"/>
      <c r="D97" s="10"/>
      <c r="E97" s="10"/>
      <c r="F97" s="10"/>
      <c r="G97" s="10"/>
      <c r="H97" s="10"/>
      <c r="I97" s="10"/>
      <c r="J97" s="7"/>
      <c r="K97" s="21"/>
      <c r="L97" s="7"/>
    </row>
    <row r="98" spans="1:12" ht="12.95" customHeight="1">
      <c r="A98" s="9" t="s">
        <v>162</v>
      </c>
      <c r="B98" s="15">
        <f t="shared" ref="B98:H98" si="13">COUNT(B4:B96)</f>
        <v>17</v>
      </c>
      <c r="C98" s="15">
        <f t="shared" si="13"/>
        <v>42</v>
      </c>
      <c r="D98" s="15">
        <f t="shared" si="13"/>
        <v>30</v>
      </c>
      <c r="E98" s="15">
        <f t="shared" si="13"/>
        <v>31</v>
      </c>
      <c r="F98" s="15">
        <f t="shared" si="13"/>
        <v>7</v>
      </c>
      <c r="G98" s="15">
        <f t="shared" si="13"/>
        <v>49</v>
      </c>
      <c r="H98" s="15">
        <f t="shared" si="13"/>
        <v>14</v>
      </c>
      <c r="I98" s="15">
        <f>COUNT(I4:I96)</f>
        <v>10</v>
      </c>
      <c r="J98" s="13"/>
      <c r="K98" s="13"/>
      <c r="L98" s="13"/>
    </row>
    <row r="99" spans="1:12" ht="12.95" customHeight="1">
      <c r="A99" s="9"/>
      <c r="C99" s="9"/>
      <c r="D99" s="9"/>
      <c r="E99" s="9"/>
      <c r="F99" s="9"/>
      <c r="J99" s="14"/>
    </row>
    <row r="100" spans="1:12" ht="12.95" customHeight="1">
      <c r="A100" s="9"/>
      <c r="C100" s="9"/>
      <c r="D100" s="9"/>
      <c r="E100" s="9"/>
      <c r="F100" s="9"/>
      <c r="J100" s="14"/>
    </row>
    <row r="101" spans="1:12" ht="12.95" customHeight="1">
      <c r="A101" s="9"/>
      <c r="C101" s="9"/>
      <c r="D101" s="9"/>
      <c r="E101" s="9"/>
      <c r="F101" s="9"/>
      <c r="J101" s="14"/>
    </row>
    <row r="102" spans="1:12" ht="12.95" customHeight="1">
      <c r="A102" s="9"/>
      <c r="B102"/>
      <c r="C102"/>
      <c r="D102"/>
      <c r="E102"/>
      <c r="F102"/>
      <c r="G102"/>
      <c r="H102"/>
      <c r="I102"/>
      <c r="J102"/>
    </row>
    <row r="103" spans="1:12" ht="12.95" customHeight="1">
      <c r="A103" s="9"/>
      <c r="C103" s="9"/>
      <c r="D103" s="9"/>
      <c r="E103" s="9"/>
      <c r="F103" s="9"/>
      <c r="J103" s="14"/>
    </row>
    <row r="104" spans="1:12" ht="12.95" customHeight="1">
      <c r="A104" s="9"/>
      <c r="C104" s="9"/>
      <c r="D104" s="9"/>
      <c r="E104" s="9"/>
      <c r="F104" s="9"/>
      <c r="J104" s="14"/>
    </row>
    <row r="105" spans="1:12" ht="12.95" customHeight="1">
      <c r="A105" s="9"/>
      <c r="C105" s="9"/>
      <c r="D105" s="9"/>
      <c r="E105" s="9"/>
      <c r="F105" s="9"/>
      <c r="J105" s="14"/>
    </row>
    <row r="106" spans="1:12" ht="12.95" customHeight="1">
      <c r="A106" s="9"/>
      <c r="C106" s="9"/>
      <c r="D106" s="9"/>
      <c r="E106" s="9"/>
      <c r="F106" s="9"/>
      <c r="J106" s="14"/>
    </row>
    <row r="107" spans="1:12" ht="12.95" customHeight="1">
      <c r="A107" s="9"/>
      <c r="C107" s="9"/>
      <c r="D107" s="9"/>
      <c r="E107" s="9"/>
      <c r="F107" s="9"/>
      <c r="J107" s="14"/>
    </row>
    <row r="108" spans="1:12" ht="12.95" customHeight="1">
      <c r="A108" s="9"/>
      <c r="C108" s="9"/>
      <c r="D108" s="9"/>
      <c r="E108" s="9"/>
      <c r="F108" s="9"/>
      <c r="J108" s="14"/>
    </row>
    <row r="109" spans="1:12" ht="12.95" customHeight="1">
      <c r="A109" s="9"/>
      <c r="C109" s="9"/>
      <c r="D109" s="9"/>
      <c r="E109" s="9"/>
      <c r="F109" s="9"/>
      <c r="J109" s="14"/>
    </row>
    <row r="110" spans="1:12" ht="12.95" customHeight="1">
      <c r="A110" s="9"/>
      <c r="C110" s="9"/>
      <c r="D110" s="9"/>
      <c r="E110" s="9"/>
      <c r="F110" s="9"/>
      <c r="J110" s="14"/>
    </row>
    <row r="111" spans="1:12" ht="12.95" customHeight="1">
      <c r="A111" s="9"/>
      <c r="C111" s="9"/>
      <c r="D111" s="9"/>
      <c r="E111" s="9"/>
      <c r="F111" s="9"/>
      <c r="J111" s="14"/>
    </row>
    <row r="112" spans="1:12" ht="12.95" customHeight="1">
      <c r="A112" s="9"/>
      <c r="C112" s="9"/>
      <c r="D112" s="9"/>
      <c r="E112" s="9"/>
      <c r="F112" s="9"/>
      <c r="J112" s="14"/>
    </row>
    <row r="113" spans="1:10" ht="12.95" customHeight="1">
      <c r="A113" s="9"/>
      <c r="C113" s="9"/>
      <c r="D113" s="9"/>
      <c r="E113" s="9"/>
      <c r="F113" s="9"/>
      <c r="J113" s="14"/>
    </row>
    <row r="114" spans="1:10" ht="12.95" customHeight="1">
      <c r="A114" s="9"/>
      <c r="C114" s="9"/>
      <c r="D114" s="9"/>
      <c r="E114" s="9"/>
      <c r="F114" s="9"/>
      <c r="J114" s="14"/>
    </row>
    <row r="115" spans="1:10" ht="12.95" customHeight="1">
      <c r="A115" s="9"/>
      <c r="C115" s="9"/>
      <c r="D115" s="9"/>
      <c r="E115" s="9"/>
      <c r="F115" s="9"/>
      <c r="J115" s="14"/>
    </row>
    <row r="116" spans="1:10" ht="12.95" customHeight="1">
      <c r="A116" s="9"/>
      <c r="C116" s="9"/>
      <c r="D116" s="9"/>
      <c r="E116" s="9"/>
      <c r="F116" s="9"/>
      <c r="J116" s="14"/>
    </row>
    <row r="117" spans="1:10" ht="12.95" customHeight="1">
      <c r="A117" s="9"/>
      <c r="C117" s="9"/>
      <c r="D117" s="9"/>
      <c r="E117" s="9"/>
      <c r="F117" s="9"/>
      <c r="J117" s="14"/>
    </row>
    <row r="118" spans="1:10" ht="12.95" customHeight="1">
      <c r="A118" s="9"/>
      <c r="C118" s="9"/>
      <c r="D118" s="9"/>
      <c r="E118" s="9"/>
      <c r="F118" s="9"/>
      <c r="J118" s="14"/>
    </row>
    <row r="119" spans="1:10" ht="12.95" customHeight="1">
      <c r="A119" s="9"/>
      <c r="C119" s="9"/>
      <c r="D119" s="9"/>
      <c r="E119" s="9"/>
      <c r="F119" s="9"/>
      <c r="J119" s="14"/>
    </row>
    <row r="120" spans="1:10" ht="12.95" customHeight="1">
      <c r="A120" s="9"/>
      <c r="C120" s="9"/>
      <c r="D120" s="9"/>
      <c r="E120" s="9"/>
      <c r="F120" s="9"/>
      <c r="J120" s="14"/>
    </row>
    <row r="121" spans="1:10" ht="12.95" customHeight="1">
      <c r="A121" s="9"/>
      <c r="C121" s="9"/>
      <c r="D121" s="9"/>
      <c r="E121" s="9"/>
      <c r="F121" s="9"/>
      <c r="J121" s="14"/>
    </row>
    <row r="122" spans="1:10" ht="12.95" customHeight="1">
      <c r="A122" s="9"/>
      <c r="C122" s="9"/>
      <c r="D122" s="9"/>
      <c r="E122" s="9"/>
      <c r="F122" s="9"/>
      <c r="J122" s="14"/>
    </row>
    <row r="123" spans="1:10" ht="12.95" customHeight="1">
      <c r="A123" s="9"/>
      <c r="C123" s="9"/>
      <c r="D123" s="9"/>
      <c r="E123" s="9"/>
      <c r="F123" s="9"/>
      <c r="J123" s="14"/>
    </row>
    <row r="124" spans="1:10" ht="12.95" customHeight="1">
      <c r="A124" s="9"/>
      <c r="C124" s="9"/>
      <c r="D124" s="9"/>
      <c r="E124" s="9"/>
      <c r="F124" s="9"/>
      <c r="J124" s="14"/>
    </row>
    <row r="125" spans="1:10" ht="12.95" customHeight="1">
      <c r="A125" s="9"/>
      <c r="C125" s="9"/>
      <c r="D125" s="9"/>
      <c r="E125" s="9"/>
      <c r="F125" s="9"/>
      <c r="J125" s="14"/>
    </row>
    <row r="126" spans="1:10" ht="12.95" customHeight="1">
      <c r="A126" s="9"/>
      <c r="C126" s="9"/>
      <c r="D126" s="9"/>
      <c r="E126" s="9"/>
      <c r="F126" s="9"/>
      <c r="J126" s="14"/>
    </row>
    <row r="127" spans="1:10" ht="12.95" customHeight="1">
      <c r="A127" s="9"/>
      <c r="C127" s="9"/>
      <c r="D127" s="9"/>
      <c r="E127" s="9"/>
      <c r="F127" s="9"/>
      <c r="J127" s="14"/>
    </row>
    <row r="128" spans="1:10" ht="12.95" customHeight="1">
      <c r="A128" s="9"/>
      <c r="C128" s="9"/>
      <c r="D128" s="9"/>
      <c r="E128" s="9"/>
      <c r="F128" s="9"/>
      <c r="J128" s="14"/>
    </row>
    <row r="129" spans="1:10" ht="12.95" customHeight="1">
      <c r="A129" s="9"/>
      <c r="C129" s="9"/>
      <c r="D129" s="9"/>
      <c r="E129" s="9"/>
      <c r="F129" s="9"/>
      <c r="J129" s="14"/>
    </row>
    <row r="130" spans="1:10" ht="12.95" customHeight="1">
      <c r="A130" s="9"/>
      <c r="C130" s="9"/>
      <c r="D130" s="9"/>
      <c r="E130" s="9"/>
      <c r="F130" s="9"/>
      <c r="J130" s="14"/>
    </row>
    <row r="131" spans="1:10" ht="12.95" customHeight="1">
      <c r="A131" s="9"/>
      <c r="C131" s="9"/>
      <c r="D131" s="9"/>
      <c r="E131" s="9"/>
      <c r="F131" s="9"/>
      <c r="J131" s="14"/>
    </row>
    <row r="132" spans="1:10" ht="12.95" customHeight="1">
      <c r="A132" s="9"/>
      <c r="C132" s="9"/>
      <c r="D132" s="9"/>
      <c r="E132" s="9"/>
      <c r="F132" s="9"/>
      <c r="J132" s="14"/>
    </row>
    <row r="133" spans="1:10" ht="12.95" customHeight="1">
      <c r="A133" s="9"/>
      <c r="C133" s="9"/>
      <c r="D133" s="9"/>
      <c r="E133" s="9"/>
      <c r="F133" s="9"/>
      <c r="J133" s="14"/>
    </row>
    <row r="134" spans="1:10" ht="12.95" customHeight="1">
      <c r="A134" s="9"/>
      <c r="C134" s="9"/>
      <c r="D134" s="9"/>
      <c r="E134" s="9"/>
      <c r="F134" s="9"/>
      <c r="J134" s="14"/>
    </row>
    <row r="135" spans="1:10" ht="12.95" customHeight="1">
      <c r="A135" s="9"/>
      <c r="C135" s="9"/>
      <c r="D135" s="9"/>
      <c r="E135" s="9"/>
      <c r="F135" s="9"/>
      <c r="J135" s="14"/>
    </row>
    <row r="136" spans="1:10" ht="12.95" customHeight="1">
      <c r="A136" s="9"/>
      <c r="C136" s="9"/>
      <c r="D136" s="9"/>
      <c r="E136" s="9"/>
      <c r="F136" s="9"/>
      <c r="J136" s="14"/>
    </row>
    <row r="137" spans="1:10" ht="12.95" customHeight="1">
      <c r="A137" s="9"/>
      <c r="C137" s="9"/>
      <c r="D137" s="9"/>
      <c r="E137" s="9"/>
      <c r="F137" s="9"/>
      <c r="J137" s="14"/>
    </row>
    <row r="138" spans="1:10" ht="12.95" customHeight="1">
      <c r="A138" s="9"/>
      <c r="C138" s="9"/>
      <c r="D138" s="9"/>
      <c r="E138" s="9"/>
      <c r="F138" s="9"/>
      <c r="J138" s="14"/>
    </row>
    <row r="139" spans="1:10" ht="12.95" customHeight="1">
      <c r="A139" s="9"/>
      <c r="C139" s="9"/>
      <c r="D139" s="9"/>
      <c r="E139" s="9"/>
      <c r="F139" s="9"/>
      <c r="J139" s="14"/>
    </row>
    <row r="140" spans="1:10" ht="12.95" customHeight="1">
      <c r="A140" s="9"/>
      <c r="C140" s="9"/>
      <c r="D140" s="9"/>
      <c r="E140" s="9"/>
      <c r="F140" s="9"/>
      <c r="J140" s="14"/>
    </row>
    <row r="141" spans="1:10" ht="12.95" customHeight="1">
      <c r="A141" s="9"/>
      <c r="C141" s="9"/>
      <c r="D141" s="9"/>
      <c r="E141" s="9"/>
      <c r="F141" s="9"/>
      <c r="J141" s="14"/>
    </row>
    <row r="142" spans="1:10" ht="12.95" customHeight="1">
      <c r="A142" s="9"/>
      <c r="C142" s="9"/>
      <c r="D142" s="9"/>
      <c r="E142" s="9"/>
      <c r="F142" s="9"/>
      <c r="J142" s="14"/>
    </row>
    <row r="143" spans="1:10" ht="12.95" customHeight="1">
      <c r="A143" s="9"/>
      <c r="C143" s="9"/>
      <c r="D143" s="9"/>
      <c r="E143" s="9"/>
      <c r="F143" s="9"/>
      <c r="J143" s="14"/>
    </row>
    <row r="144" spans="1:10" ht="12.95" customHeight="1">
      <c r="A144" s="9"/>
      <c r="C144" s="9"/>
      <c r="D144" s="9"/>
      <c r="E144" s="9"/>
      <c r="F144" s="9"/>
      <c r="J144" s="14"/>
    </row>
    <row r="145" spans="1:10" ht="12.95" customHeight="1">
      <c r="A145" s="9"/>
      <c r="C145" s="9"/>
      <c r="D145" s="9"/>
      <c r="E145" s="9"/>
      <c r="F145" s="9"/>
      <c r="J145" s="14"/>
    </row>
    <row r="146" spans="1:10" ht="12.95" customHeight="1">
      <c r="A146" s="9"/>
      <c r="C146" s="9"/>
      <c r="D146" s="9"/>
      <c r="E146" s="9"/>
      <c r="F146" s="9"/>
      <c r="J146" s="14"/>
    </row>
    <row r="147" spans="1:10" ht="12.95" customHeight="1">
      <c r="A147" s="9"/>
      <c r="C147" s="9"/>
      <c r="D147" s="9"/>
      <c r="E147" s="9"/>
      <c r="F147" s="9"/>
      <c r="J147" s="14"/>
    </row>
    <row r="148" spans="1:10" ht="12.95" customHeight="1">
      <c r="A148" s="9"/>
      <c r="C148" s="9"/>
      <c r="D148" s="9"/>
      <c r="E148" s="9"/>
      <c r="F148" s="9"/>
      <c r="J148" s="14"/>
    </row>
    <row r="149" spans="1:10" ht="12.95" customHeight="1">
      <c r="A149" s="9"/>
      <c r="C149" s="9"/>
      <c r="D149" s="9"/>
      <c r="E149" s="9"/>
      <c r="F149" s="9"/>
      <c r="J149" s="14"/>
    </row>
    <row r="150" spans="1:10" ht="12.95" customHeight="1">
      <c r="A150" s="9"/>
      <c r="C150" s="9"/>
      <c r="D150" s="9"/>
      <c r="E150" s="9"/>
      <c r="F150" s="9"/>
      <c r="J150" s="14"/>
    </row>
    <row r="151" spans="1:10" ht="12.95" customHeight="1">
      <c r="A151" s="9"/>
      <c r="C151" s="9"/>
      <c r="D151" s="9"/>
      <c r="E151" s="9"/>
      <c r="F151" s="9"/>
      <c r="J151" s="14"/>
    </row>
    <row r="152" spans="1:10" ht="12.95" customHeight="1">
      <c r="A152" s="9"/>
      <c r="C152" s="9"/>
      <c r="D152" s="9"/>
      <c r="E152" s="9"/>
      <c r="F152" s="9"/>
      <c r="J152" s="14"/>
    </row>
    <row r="153" spans="1:10" ht="12.95" customHeight="1">
      <c r="A153" s="9"/>
      <c r="C153" s="9"/>
      <c r="D153" s="9"/>
      <c r="E153" s="9"/>
      <c r="F153" s="9"/>
      <c r="J153" s="14"/>
    </row>
    <row r="154" spans="1:10" ht="12.95" customHeight="1">
      <c r="A154" s="9"/>
      <c r="C154" s="9"/>
      <c r="D154" s="9"/>
      <c r="E154" s="9"/>
      <c r="F154" s="9"/>
      <c r="J154" s="14"/>
    </row>
    <row r="155" spans="1:10" ht="12.95" customHeight="1">
      <c r="A155" s="9"/>
      <c r="C155" s="9"/>
      <c r="D155" s="9"/>
      <c r="E155" s="9"/>
      <c r="F155" s="9"/>
      <c r="J155" s="14"/>
    </row>
    <row r="156" spans="1:10" ht="12.95" customHeight="1">
      <c r="A156" s="9"/>
      <c r="C156" s="9"/>
      <c r="D156" s="9"/>
      <c r="E156" s="9"/>
      <c r="F156" s="9"/>
      <c r="J156" s="14"/>
    </row>
    <row r="157" spans="1:10" ht="12.95" customHeight="1">
      <c r="A157" s="9"/>
      <c r="C157" s="9"/>
      <c r="D157" s="9"/>
      <c r="E157" s="9"/>
      <c r="F157" s="9"/>
      <c r="J157" s="14"/>
    </row>
    <row r="158" spans="1:10" ht="12.95" customHeight="1">
      <c r="A158" s="9"/>
      <c r="C158" s="9"/>
      <c r="D158" s="9"/>
      <c r="E158" s="9"/>
      <c r="F158" s="9"/>
      <c r="J158" s="14"/>
    </row>
    <row r="159" spans="1:10" ht="12.95" customHeight="1">
      <c r="A159" s="9"/>
      <c r="C159" s="9"/>
      <c r="D159" s="9"/>
      <c r="E159" s="9"/>
      <c r="F159" s="9"/>
      <c r="J159" s="14"/>
    </row>
    <row r="160" spans="1:10" ht="12.95" customHeight="1">
      <c r="A160" s="9"/>
      <c r="C160" s="9"/>
      <c r="D160" s="9"/>
      <c r="E160" s="9"/>
      <c r="F160" s="9"/>
      <c r="J160" s="14"/>
    </row>
    <row r="161" spans="1:10" ht="12.95" customHeight="1">
      <c r="A161" s="9"/>
      <c r="C161" s="9"/>
      <c r="D161" s="9"/>
      <c r="E161" s="9"/>
      <c r="F161" s="9"/>
      <c r="J161" s="14"/>
    </row>
    <row r="162" spans="1:10" ht="12.95" customHeight="1">
      <c r="A162" s="9"/>
      <c r="C162" s="9"/>
      <c r="D162" s="9"/>
      <c r="E162" s="9"/>
      <c r="F162" s="9"/>
      <c r="J162" s="14"/>
    </row>
    <row r="163" spans="1:10" ht="12.95" customHeight="1">
      <c r="A163" s="9"/>
      <c r="C163" s="9"/>
      <c r="D163" s="9"/>
      <c r="E163" s="9"/>
      <c r="F163" s="9"/>
      <c r="J163" s="14"/>
    </row>
    <row r="164" spans="1:10" ht="12.95" customHeight="1">
      <c r="A164" s="9"/>
      <c r="C164" s="9"/>
      <c r="D164" s="9"/>
      <c r="E164" s="9"/>
      <c r="F164" s="9"/>
      <c r="J164" s="14"/>
    </row>
    <row r="165" spans="1:10" ht="12.95" customHeight="1">
      <c r="A165" s="9"/>
      <c r="C165" s="9"/>
      <c r="D165" s="9"/>
      <c r="E165" s="9"/>
      <c r="F165" s="9"/>
      <c r="J165" s="14"/>
    </row>
    <row r="166" spans="1:10" ht="12.95" customHeight="1">
      <c r="A166" s="9"/>
      <c r="C166" s="9"/>
      <c r="D166" s="9"/>
      <c r="E166" s="9"/>
      <c r="F166" s="9"/>
      <c r="J166" s="14"/>
    </row>
    <row r="167" spans="1:10" ht="12.95" customHeight="1">
      <c r="A167" s="9"/>
      <c r="C167" s="9"/>
      <c r="D167" s="9"/>
      <c r="E167" s="9"/>
      <c r="F167" s="9"/>
      <c r="J167" s="14"/>
    </row>
    <row r="168" spans="1:10" ht="12.95" customHeight="1">
      <c r="A168" s="9"/>
      <c r="C168" s="9"/>
      <c r="D168" s="9"/>
      <c r="E168" s="9"/>
      <c r="F168" s="9"/>
      <c r="J168" s="14"/>
    </row>
    <row r="169" spans="1:10" ht="12.95" customHeight="1">
      <c r="A169" s="9"/>
      <c r="C169" s="9"/>
      <c r="D169" s="9"/>
      <c r="E169" s="9"/>
      <c r="F169" s="9"/>
      <c r="J169" s="14"/>
    </row>
    <row r="170" spans="1:10" ht="12.95" customHeight="1">
      <c r="A170" s="9"/>
      <c r="C170" s="9"/>
      <c r="D170" s="9"/>
      <c r="E170" s="9"/>
      <c r="F170" s="9"/>
      <c r="J170" s="14"/>
    </row>
    <row r="171" spans="1:10" ht="12.95" customHeight="1">
      <c r="A171" s="9"/>
      <c r="C171" s="9"/>
      <c r="D171" s="9"/>
      <c r="E171" s="9"/>
      <c r="F171" s="9"/>
      <c r="J171" s="14"/>
    </row>
    <row r="172" spans="1:10" ht="12.95" customHeight="1">
      <c r="A172" s="9"/>
      <c r="C172" s="9"/>
      <c r="D172" s="9"/>
      <c r="E172" s="9"/>
      <c r="F172" s="9"/>
      <c r="J172" s="14"/>
    </row>
    <row r="173" spans="1:10" ht="12.95" customHeight="1">
      <c r="A173" s="9"/>
      <c r="C173" s="9"/>
      <c r="D173" s="9"/>
      <c r="E173" s="9"/>
      <c r="F173" s="9"/>
      <c r="J173" s="14"/>
    </row>
    <row r="174" spans="1:10" ht="12.95" customHeight="1">
      <c r="A174" s="9"/>
      <c r="C174" s="9"/>
      <c r="D174" s="9"/>
      <c r="E174" s="9"/>
      <c r="F174" s="9"/>
      <c r="J174" s="14"/>
    </row>
    <row r="175" spans="1:10" ht="12.95" customHeight="1">
      <c r="A175" s="9"/>
      <c r="C175" s="9"/>
      <c r="D175" s="9"/>
      <c r="E175" s="9"/>
      <c r="F175" s="9"/>
      <c r="J175" s="14"/>
    </row>
    <row r="176" spans="1:10" ht="12.95" customHeight="1">
      <c r="A176" s="9"/>
      <c r="C176" s="9"/>
      <c r="D176" s="9"/>
      <c r="E176" s="9"/>
      <c r="F176" s="9"/>
      <c r="J176" s="14"/>
    </row>
    <row r="177" spans="1:10" ht="12.95" customHeight="1">
      <c r="A177" s="9"/>
      <c r="C177" s="9"/>
      <c r="D177" s="9"/>
      <c r="E177" s="9"/>
      <c r="F177" s="9"/>
      <c r="J177" s="14"/>
    </row>
    <row r="178" spans="1:10" ht="12.95" customHeight="1">
      <c r="A178" s="9"/>
      <c r="C178" s="9"/>
      <c r="D178" s="9"/>
      <c r="E178" s="9"/>
      <c r="F178" s="9"/>
      <c r="J178" s="14"/>
    </row>
    <row r="179" spans="1:10" ht="12.95" customHeight="1">
      <c r="A179" s="9"/>
      <c r="C179" s="9"/>
      <c r="D179" s="9"/>
      <c r="E179" s="9"/>
      <c r="F179" s="9"/>
      <c r="J179" s="14"/>
    </row>
    <row r="180" spans="1:10" ht="12.95" customHeight="1">
      <c r="A180" s="9"/>
      <c r="C180" s="9"/>
      <c r="D180" s="9"/>
      <c r="E180" s="9"/>
      <c r="F180" s="9"/>
      <c r="J180" s="14"/>
    </row>
    <row r="181" spans="1:10" ht="12.95" customHeight="1">
      <c r="A181" s="9"/>
      <c r="C181" s="9"/>
      <c r="D181" s="9"/>
      <c r="E181" s="9"/>
      <c r="F181" s="9"/>
      <c r="J181" s="14"/>
    </row>
    <row r="182" spans="1:10" ht="12.95" customHeight="1">
      <c r="A182" s="9"/>
      <c r="C182" s="9"/>
      <c r="D182" s="9"/>
      <c r="E182" s="9"/>
      <c r="F182" s="9"/>
      <c r="J182" s="14"/>
    </row>
    <row r="183" spans="1:10" ht="12.95" customHeight="1">
      <c r="A183" s="9"/>
      <c r="C183" s="9"/>
      <c r="D183" s="9"/>
      <c r="E183" s="9"/>
      <c r="F183" s="9"/>
      <c r="J183" s="14"/>
    </row>
    <row r="184" spans="1:10" ht="12.95" customHeight="1">
      <c r="A184" s="9"/>
      <c r="C184" s="9"/>
      <c r="D184" s="9"/>
      <c r="E184" s="9"/>
      <c r="F184" s="9"/>
      <c r="J184" s="14"/>
    </row>
    <row r="185" spans="1:10" ht="12.95" customHeight="1">
      <c r="A185" s="9"/>
      <c r="C185" s="9"/>
      <c r="D185" s="9"/>
      <c r="E185" s="9"/>
      <c r="F185" s="9"/>
      <c r="J185" s="14"/>
    </row>
    <row r="186" spans="1:10" ht="12.95" customHeight="1">
      <c r="A186" s="9"/>
      <c r="C186" s="9"/>
      <c r="D186" s="9"/>
      <c r="E186" s="9"/>
      <c r="F186" s="9"/>
      <c r="J186" s="14"/>
    </row>
    <row r="187" spans="1:10" ht="12.95" customHeight="1">
      <c r="A187" s="9"/>
      <c r="C187" s="9"/>
      <c r="D187" s="9"/>
      <c r="E187" s="9"/>
      <c r="F187" s="9"/>
      <c r="J187" s="14"/>
    </row>
    <row r="188" spans="1:10" ht="12.95" customHeight="1">
      <c r="A188" s="9"/>
      <c r="C188" s="9"/>
      <c r="D188" s="9"/>
      <c r="E188" s="9"/>
      <c r="F188" s="9"/>
      <c r="J188" s="14"/>
    </row>
    <row r="189" spans="1:10" ht="12.95" customHeight="1">
      <c r="A189" s="9"/>
      <c r="C189" s="9"/>
      <c r="D189" s="9"/>
      <c r="E189" s="9"/>
      <c r="F189" s="9"/>
      <c r="J189" s="14"/>
    </row>
    <row r="190" spans="1:10" ht="12.95" customHeight="1">
      <c r="A190" s="9"/>
      <c r="C190" s="9"/>
      <c r="D190" s="9"/>
      <c r="E190" s="9"/>
      <c r="F190" s="9"/>
      <c r="J190" s="14"/>
    </row>
    <row r="191" spans="1:10" ht="12.95" customHeight="1">
      <c r="A191" s="9"/>
      <c r="C191" s="9"/>
      <c r="D191" s="9"/>
      <c r="E191" s="9"/>
      <c r="F191" s="9"/>
      <c r="J191" s="14"/>
    </row>
    <row r="192" spans="1:10" ht="12.95" customHeight="1">
      <c r="A192" s="9"/>
      <c r="C192" s="9"/>
      <c r="D192" s="9"/>
      <c r="E192" s="9"/>
      <c r="F192" s="9"/>
      <c r="J192" s="14"/>
    </row>
    <row r="193" spans="1:10" ht="12.95" customHeight="1">
      <c r="A193" s="9"/>
      <c r="C193" s="9"/>
      <c r="D193" s="9"/>
      <c r="E193" s="9"/>
      <c r="F193" s="9"/>
      <c r="J193" s="14"/>
    </row>
    <row r="194" spans="1:10" ht="12.95" customHeight="1">
      <c r="A194" s="9"/>
      <c r="C194" s="9"/>
      <c r="D194" s="9"/>
      <c r="E194" s="9"/>
      <c r="F194" s="9"/>
      <c r="J194" s="14"/>
    </row>
    <row r="195" spans="1:10" ht="12.95" customHeight="1">
      <c r="A195" s="9"/>
      <c r="C195" s="9"/>
      <c r="D195" s="9"/>
      <c r="E195" s="9"/>
      <c r="F195" s="9"/>
      <c r="J195" s="14"/>
    </row>
    <row r="196" spans="1:10" ht="12.95" customHeight="1">
      <c r="A196" s="9"/>
      <c r="C196" s="9"/>
      <c r="D196" s="9"/>
      <c r="E196" s="9"/>
      <c r="F196" s="9"/>
      <c r="J196" s="14"/>
    </row>
    <row r="197" spans="1:10" ht="12.95" customHeight="1">
      <c r="A197" s="9"/>
      <c r="C197" s="9"/>
      <c r="D197" s="9"/>
      <c r="E197" s="9"/>
      <c r="F197" s="9"/>
      <c r="J197" s="14"/>
    </row>
    <row r="198" spans="1:10" ht="12.95" customHeight="1">
      <c r="A198" s="9"/>
      <c r="C198" s="9"/>
      <c r="D198" s="9"/>
      <c r="E198" s="9"/>
      <c r="F198" s="9"/>
      <c r="J198" s="14"/>
    </row>
    <row r="199" spans="1:10" ht="12.95" customHeight="1">
      <c r="A199" s="9"/>
      <c r="C199" s="9"/>
      <c r="D199" s="9"/>
      <c r="E199" s="9"/>
      <c r="F199" s="9"/>
      <c r="J199" s="14"/>
    </row>
    <row r="200" spans="1:10" ht="12.95" customHeight="1">
      <c r="A200" s="9"/>
      <c r="C200" s="9"/>
      <c r="D200" s="9"/>
      <c r="E200" s="9"/>
      <c r="F200" s="9"/>
      <c r="J200" s="14"/>
    </row>
    <row r="201" spans="1:10" ht="12.95" customHeight="1">
      <c r="A201" s="9"/>
      <c r="C201" s="9"/>
      <c r="D201" s="9"/>
      <c r="E201" s="9"/>
      <c r="F201" s="9"/>
      <c r="J201" s="14"/>
    </row>
    <row r="202" spans="1:10" ht="12.95" customHeight="1">
      <c r="A202" s="9"/>
      <c r="C202" s="9"/>
      <c r="D202" s="9"/>
      <c r="E202" s="9"/>
      <c r="F202" s="9"/>
      <c r="J202" s="14"/>
    </row>
    <row r="203" spans="1:10" ht="12.95" customHeight="1">
      <c r="A203" s="9"/>
      <c r="C203" s="9"/>
      <c r="D203" s="9"/>
      <c r="E203" s="9"/>
      <c r="F203" s="9"/>
      <c r="J203" s="14"/>
    </row>
    <row r="204" spans="1:10" ht="12.95" customHeight="1">
      <c r="A204" s="9"/>
      <c r="C204" s="9"/>
      <c r="D204" s="9"/>
      <c r="E204" s="9"/>
      <c r="F204" s="9"/>
      <c r="J204" s="14"/>
    </row>
    <row r="205" spans="1:10" ht="12.95" customHeight="1">
      <c r="A205" s="9"/>
      <c r="C205" s="9"/>
      <c r="D205" s="9"/>
      <c r="E205" s="9"/>
      <c r="F205" s="9"/>
      <c r="J205" s="14"/>
    </row>
    <row r="206" spans="1:10" ht="12.95" customHeight="1">
      <c r="A206" s="9"/>
      <c r="C206" s="9"/>
      <c r="D206" s="9"/>
      <c r="E206" s="9"/>
      <c r="F206" s="9"/>
      <c r="J206" s="14"/>
    </row>
    <row r="207" spans="1:10" ht="12.95" customHeight="1">
      <c r="A207" s="9"/>
      <c r="C207" s="9"/>
      <c r="D207" s="9"/>
      <c r="E207" s="9"/>
      <c r="F207" s="9"/>
      <c r="J207" s="14"/>
    </row>
    <row r="208" spans="1:10" ht="12.95" customHeight="1">
      <c r="A208" s="9"/>
      <c r="C208" s="9"/>
      <c r="D208" s="9"/>
      <c r="E208" s="9"/>
      <c r="F208" s="9"/>
      <c r="J208" s="14"/>
    </row>
    <row r="209" spans="1:10" ht="12.95" customHeight="1">
      <c r="A209" s="9"/>
      <c r="C209" s="9"/>
      <c r="D209" s="9"/>
      <c r="E209" s="9"/>
      <c r="F209" s="9"/>
      <c r="J209" s="14"/>
    </row>
    <row r="210" spans="1:10" ht="12.95" customHeight="1">
      <c r="A210" s="9"/>
      <c r="C210" s="9"/>
      <c r="D210" s="9"/>
      <c r="E210" s="9"/>
      <c r="F210" s="9"/>
      <c r="J210" s="14"/>
    </row>
    <row r="211" spans="1:10" ht="12.95" customHeight="1">
      <c r="A211" s="9"/>
      <c r="C211" s="9"/>
      <c r="D211" s="9"/>
      <c r="E211" s="9"/>
      <c r="F211" s="9"/>
      <c r="J211" s="14"/>
    </row>
    <row r="212" spans="1:10" ht="12.95" customHeight="1">
      <c r="A212" s="9"/>
      <c r="C212" s="9"/>
      <c r="D212" s="9"/>
      <c r="E212" s="9"/>
      <c r="F212" s="9"/>
      <c r="J212" s="14"/>
    </row>
    <row r="213" spans="1:10" ht="12.95" customHeight="1">
      <c r="A213" s="9"/>
      <c r="C213" s="9"/>
      <c r="D213" s="9"/>
      <c r="E213" s="9"/>
      <c r="F213" s="9"/>
      <c r="J213" s="14"/>
    </row>
    <row r="214" spans="1:10" ht="12.95" customHeight="1">
      <c r="A214" s="9"/>
      <c r="C214" s="9"/>
      <c r="D214" s="9"/>
      <c r="E214" s="9"/>
      <c r="F214" s="9"/>
      <c r="J214" s="14"/>
    </row>
    <row r="215" spans="1:10" ht="12.95" customHeight="1">
      <c r="A215" s="9"/>
      <c r="C215" s="9"/>
      <c r="D215" s="9"/>
      <c r="E215" s="9"/>
      <c r="F215" s="9"/>
      <c r="J215" s="14"/>
    </row>
    <row r="216" spans="1:10" ht="12.95" customHeight="1">
      <c r="A216" s="9"/>
      <c r="C216" s="9"/>
      <c r="D216" s="9"/>
      <c r="E216" s="9"/>
      <c r="F216" s="9"/>
      <c r="J216" s="14"/>
    </row>
    <row r="217" spans="1:10" ht="12.95" customHeight="1">
      <c r="A217" s="9"/>
      <c r="C217" s="9"/>
      <c r="D217" s="9"/>
      <c r="E217" s="9"/>
      <c r="F217" s="9"/>
      <c r="J217" s="14"/>
    </row>
    <row r="218" spans="1:10" ht="12.95" customHeight="1">
      <c r="A218" s="9"/>
      <c r="C218" s="9"/>
      <c r="D218" s="9"/>
      <c r="E218" s="9"/>
      <c r="F218" s="9"/>
      <c r="J218" s="14"/>
    </row>
    <row r="219" spans="1:10" ht="12.95" customHeight="1">
      <c r="A219" s="9"/>
      <c r="C219" s="9"/>
      <c r="D219" s="9"/>
      <c r="E219" s="9"/>
      <c r="F219" s="9"/>
      <c r="J219" s="14"/>
    </row>
    <row r="220" spans="1:10" ht="12.95" customHeight="1">
      <c r="A220" s="9"/>
      <c r="C220" s="9"/>
      <c r="D220" s="9"/>
      <c r="E220" s="9"/>
      <c r="F220" s="9"/>
      <c r="J220" s="14"/>
    </row>
    <row r="221" spans="1:10" ht="12.95" customHeight="1">
      <c r="A221" s="9"/>
      <c r="C221" s="9"/>
      <c r="D221" s="9"/>
      <c r="E221" s="9"/>
      <c r="F221" s="9"/>
      <c r="J221" s="14"/>
    </row>
    <row r="222" spans="1:10" ht="12.95" customHeight="1">
      <c r="A222" s="9"/>
      <c r="C222" s="9"/>
      <c r="D222" s="9"/>
      <c r="E222" s="9"/>
      <c r="F222" s="9"/>
      <c r="J222" s="14"/>
    </row>
    <row r="223" spans="1:10" ht="12.95" customHeight="1">
      <c r="A223" s="9"/>
      <c r="C223" s="9"/>
      <c r="D223" s="9"/>
      <c r="E223" s="9"/>
      <c r="F223" s="9"/>
      <c r="J223" s="14"/>
    </row>
    <row r="224" spans="1:10" ht="12.95" customHeight="1">
      <c r="A224" s="9"/>
      <c r="C224" s="9"/>
      <c r="D224" s="9"/>
      <c r="E224" s="9"/>
      <c r="F224" s="9"/>
      <c r="J224" s="14"/>
    </row>
    <row r="225" spans="1:10" ht="12.95" customHeight="1">
      <c r="A225" s="9"/>
      <c r="C225" s="9"/>
      <c r="D225" s="9"/>
      <c r="E225" s="9"/>
      <c r="F225" s="9"/>
      <c r="J225" s="14"/>
    </row>
    <row r="226" spans="1:10" ht="12.95" customHeight="1">
      <c r="A226" s="9"/>
      <c r="C226" s="9"/>
      <c r="D226" s="9"/>
      <c r="E226" s="9"/>
      <c r="F226" s="9"/>
      <c r="J226" s="14"/>
    </row>
    <row r="227" spans="1:10" ht="12.95" customHeight="1">
      <c r="A227" s="9"/>
      <c r="C227" s="9"/>
      <c r="D227" s="9"/>
      <c r="E227" s="9"/>
      <c r="F227" s="9"/>
      <c r="J227" s="14"/>
    </row>
    <row r="228" spans="1:10" ht="12.95" customHeight="1">
      <c r="A228" s="9"/>
      <c r="C228" s="9"/>
      <c r="D228" s="9"/>
      <c r="E228" s="9"/>
      <c r="F228" s="9"/>
      <c r="J228" s="14"/>
    </row>
    <row r="229" spans="1:10" ht="12.95" customHeight="1">
      <c r="A229" s="9"/>
      <c r="C229" s="9"/>
      <c r="D229" s="9"/>
      <c r="E229" s="9"/>
      <c r="F229" s="9"/>
      <c r="J229" s="14"/>
    </row>
    <row r="230" spans="1:10" ht="12.95" customHeight="1">
      <c r="A230" s="9"/>
      <c r="C230" s="9"/>
      <c r="D230" s="9"/>
      <c r="E230" s="9"/>
      <c r="F230" s="9"/>
      <c r="J230" s="14"/>
    </row>
    <row r="231" spans="1:10" ht="12.95" customHeight="1">
      <c r="A231" s="9"/>
      <c r="C231" s="9"/>
      <c r="D231" s="9"/>
      <c r="E231" s="9"/>
      <c r="F231" s="9"/>
      <c r="J231" s="14"/>
    </row>
    <row r="232" spans="1:10" ht="12.95" customHeight="1">
      <c r="A232" s="9"/>
      <c r="C232" s="9"/>
      <c r="D232" s="9"/>
      <c r="E232" s="9"/>
      <c r="F232" s="9"/>
      <c r="J232" s="14"/>
    </row>
    <row r="233" spans="1:10" ht="12.95" customHeight="1">
      <c r="A233" s="9"/>
      <c r="C233" s="9"/>
      <c r="D233" s="9"/>
      <c r="E233" s="9"/>
      <c r="F233" s="9"/>
      <c r="J233" s="14"/>
    </row>
    <row r="234" spans="1:10" ht="12.95" customHeight="1">
      <c r="A234" s="9"/>
      <c r="C234" s="9"/>
      <c r="D234" s="9"/>
      <c r="E234" s="9"/>
      <c r="F234" s="9"/>
      <c r="J234" s="14"/>
    </row>
    <row r="235" spans="1:10" ht="12.95" customHeight="1">
      <c r="A235" s="9"/>
      <c r="C235" s="9"/>
      <c r="D235" s="9"/>
      <c r="E235" s="9"/>
      <c r="F235" s="9"/>
      <c r="J235" s="14"/>
    </row>
    <row r="236" spans="1:10" ht="12.95" customHeight="1">
      <c r="A236" s="9"/>
      <c r="C236" s="9"/>
      <c r="D236" s="9"/>
      <c r="E236" s="9"/>
      <c r="F236" s="9"/>
      <c r="J236" s="14"/>
    </row>
    <row r="237" spans="1:10" ht="12.95" customHeight="1">
      <c r="A237" s="9"/>
      <c r="C237" s="9"/>
      <c r="D237" s="9"/>
      <c r="E237" s="9"/>
      <c r="F237" s="9"/>
      <c r="J237" s="14"/>
    </row>
    <row r="238" spans="1:10" ht="12.95" customHeight="1">
      <c r="A238" s="9"/>
      <c r="C238" s="9"/>
      <c r="D238" s="9"/>
      <c r="E238" s="9"/>
      <c r="F238" s="9"/>
      <c r="J238" s="14"/>
    </row>
    <row r="239" spans="1:10" ht="12.95" customHeight="1">
      <c r="A239" s="9"/>
      <c r="C239" s="9"/>
      <c r="D239" s="9"/>
      <c r="E239" s="9"/>
      <c r="F239" s="9"/>
      <c r="J239" s="14"/>
    </row>
    <row r="240" spans="1:10" ht="12.95" customHeight="1">
      <c r="A240" s="9"/>
      <c r="J240" s="14"/>
    </row>
    <row r="241" spans="1:10" ht="12.95" customHeight="1">
      <c r="A241" s="9"/>
      <c r="J241" s="14"/>
    </row>
    <row r="242" spans="1:10" ht="12.95" customHeight="1">
      <c r="A242" s="9"/>
      <c r="J242" s="14"/>
    </row>
    <row r="243" spans="1:10" ht="12.95" customHeight="1">
      <c r="A243" s="9"/>
      <c r="J243" s="14"/>
    </row>
    <row r="244" spans="1:10" ht="12.95" customHeight="1">
      <c r="A244" s="9"/>
      <c r="J244" s="14"/>
    </row>
    <row r="245" spans="1:10" ht="12.95" customHeight="1">
      <c r="A245" s="9"/>
      <c r="J245" s="14"/>
    </row>
    <row r="246" spans="1:10" ht="12.95" customHeight="1">
      <c r="A246" s="9"/>
      <c r="J246" s="14"/>
    </row>
    <row r="247" spans="1:10" ht="12.95" customHeight="1">
      <c r="A247" s="9"/>
      <c r="J247" s="14"/>
    </row>
    <row r="248" spans="1:10" ht="12.95" customHeight="1">
      <c r="A248" s="9"/>
      <c r="J248" s="14"/>
    </row>
    <row r="249" spans="1:10" ht="12.95" customHeight="1">
      <c r="A249" s="9"/>
      <c r="J249" s="14"/>
    </row>
    <row r="250" spans="1:10" ht="12.95" customHeight="1">
      <c r="A250" s="9"/>
      <c r="J250" s="14"/>
    </row>
    <row r="251" spans="1:10" ht="12.95" customHeight="1">
      <c r="A251" s="9"/>
      <c r="J251" s="14"/>
    </row>
    <row r="252" spans="1:10" ht="12.95" customHeight="1">
      <c r="A252" s="9"/>
      <c r="J252" s="14"/>
    </row>
    <row r="253" spans="1:10" ht="12.95" customHeight="1">
      <c r="A253" s="9"/>
      <c r="J253" s="14"/>
    </row>
    <row r="254" spans="1:10" ht="12.95" customHeight="1">
      <c r="A254" s="9"/>
      <c r="J254" s="14"/>
    </row>
    <row r="255" spans="1:10" ht="12.95" customHeight="1">
      <c r="A255" s="9"/>
      <c r="J255" s="14"/>
    </row>
    <row r="256" spans="1:10" ht="12.95" customHeight="1">
      <c r="A256" s="9"/>
      <c r="J256" s="14"/>
    </row>
    <row r="257" spans="1:10" ht="12.95" customHeight="1">
      <c r="A257" s="9"/>
      <c r="J257" s="14"/>
    </row>
    <row r="258" spans="1:10" ht="12.95" customHeight="1">
      <c r="A258" s="9"/>
      <c r="J258" s="14"/>
    </row>
    <row r="259" spans="1:10" ht="12.95" customHeight="1">
      <c r="A259" s="9"/>
      <c r="J259" s="14"/>
    </row>
    <row r="260" spans="1:10" ht="12.95" customHeight="1">
      <c r="A260" s="9"/>
      <c r="J260" s="14"/>
    </row>
    <row r="261" spans="1:10" ht="12.95" customHeight="1">
      <c r="A261" s="9"/>
      <c r="J261" s="14"/>
    </row>
    <row r="262" spans="1:10" ht="12.95" customHeight="1">
      <c r="A262" s="9"/>
      <c r="J262" s="14"/>
    </row>
    <row r="263" spans="1:10" ht="12.95" customHeight="1">
      <c r="A263" s="9"/>
      <c r="J263" s="14"/>
    </row>
    <row r="264" spans="1:10" ht="12.95" customHeight="1">
      <c r="A264" s="9"/>
      <c r="J264" s="14"/>
    </row>
    <row r="265" spans="1:10" ht="12.95" customHeight="1">
      <c r="A265" s="9"/>
      <c r="J265" s="14"/>
    </row>
    <row r="266" spans="1:10" ht="12.95" customHeight="1">
      <c r="J266" s="14"/>
    </row>
    <row r="267" spans="1:10" ht="12.95" customHeight="1">
      <c r="J267" s="14"/>
    </row>
    <row r="268" spans="1:10" ht="12.95" customHeight="1">
      <c r="J268" s="14"/>
    </row>
    <row r="269" spans="1:10" ht="12.95" customHeight="1">
      <c r="J269" s="14"/>
    </row>
    <row r="270" spans="1:10" ht="12.95" customHeight="1">
      <c r="J270" s="14"/>
    </row>
    <row r="271" spans="1:10" ht="12.95" customHeight="1">
      <c r="J271" s="14"/>
    </row>
    <row r="272" spans="1:10" ht="12.95" customHeight="1">
      <c r="J272" s="14"/>
    </row>
    <row r="273" spans="10:10" ht="12.95" customHeight="1">
      <c r="J273" s="14"/>
    </row>
    <row r="274" spans="10:10" ht="12.95" customHeight="1">
      <c r="J274" s="14"/>
    </row>
    <row r="275" spans="10:10" ht="12.95" customHeight="1">
      <c r="J275" s="14"/>
    </row>
    <row r="276" spans="10:10" ht="12.95" customHeight="1">
      <c r="J276" s="14"/>
    </row>
    <row r="277" spans="10:10" ht="12.95" customHeight="1">
      <c r="J277" s="14"/>
    </row>
    <row r="278" spans="10:10" ht="12.95" customHeight="1">
      <c r="J278" s="14"/>
    </row>
    <row r="279" spans="10:10" ht="12.95" customHeight="1">
      <c r="J279" s="14"/>
    </row>
    <row r="280" spans="10:10" ht="12.95" customHeight="1">
      <c r="J280" s="14"/>
    </row>
    <row r="281" spans="10:10" ht="12.95" customHeight="1">
      <c r="J281" s="14"/>
    </row>
    <row r="282" spans="10:10" ht="12.95" customHeight="1">
      <c r="J282" s="14"/>
    </row>
    <row r="283" spans="10:10" ht="12.95" customHeight="1">
      <c r="J283" s="14"/>
    </row>
    <row r="284" spans="10:10" ht="12.95" customHeight="1">
      <c r="J284" s="14"/>
    </row>
    <row r="285" spans="10:10" ht="12.95" customHeight="1">
      <c r="J285" s="14"/>
    </row>
    <row r="286" spans="10:10" ht="12.95" customHeight="1">
      <c r="J286" s="14"/>
    </row>
    <row r="287" spans="10:10" ht="12.95" customHeight="1">
      <c r="J287" s="14"/>
    </row>
    <row r="288" spans="10:10" ht="12.95" customHeight="1">
      <c r="J288" s="14"/>
    </row>
    <row r="289" spans="10:10" ht="12.95" customHeight="1">
      <c r="J289" s="14"/>
    </row>
    <row r="290" spans="10:10" ht="12.95" customHeight="1">
      <c r="J290" s="14"/>
    </row>
    <row r="291" spans="10:10" ht="12.95" customHeight="1">
      <c r="J291" s="14"/>
    </row>
    <row r="292" spans="10:10" ht="12.95" customHeight="1">
      <c r="J292" s="14"/>
    </row>
    <row r="293" spans="10:10" ht="12.95" customHeight="1">
      <c r="J293" s="14"/>
    </row>
    <row r="294" spans="10:10" ht="12.95" customHeight="1">
      <c r="J294" s="14"/>
    </row>
    <row r="295" spans="10:10" ht="12.95" customHeight="1">
      <c r="J295" s="14"/>
    </row>
    <row r="296" spans="10:10" ht="12.95" customHeight="1">
      <c r="J296" s="14"/>
    </row>
    <row r="297" spans="10:10" ht="12.95" customHeight="1">
      <c r="J297" s="14"/>
    </row>
    <row r="298" spans="10:10" ht="12.95" customHeight="1">
      <c r="J298" s="14"/>
    </row>
    <row r="299" spans="10:10" ht="12.95" customHeight="1">
      <c r="J299" s="14"/>
    </row>
    <row r="300" spans="10:10" ht="12.95" customHeight="1">
      <c r="J300" s="14"/>
    </row>
    <row r="301" spans="10:10" ht="12.95" customHeight="1">
      <c r="J301" s="14"/>
    </row>
    <row r="302" spans="10:10" ht="12.95" customHeight="1">
      <c r="J302" s="14"/>
    </row>
    <row r="303" spans="10:10" ht="12.95" customHeight="1">
      <c r="J303" s="14"/>
    </row>
    <row r="304" spans="10:10" ht="12.95" customHeight="1">
      <c r="J304" s="14"/>
    </row>
    <row r="305" spans="10:10" ht="12.95" customHeight="1">
      <c r="J305" s="14"/>
    </row>
    <row r="306" spans="10:10" ht="12.95" customHeight="1">
      <c r="J306" s="14"/>
    </row>
    <row r="307" spans="10:10" ht="12.95" customHeight="1">
      <c r="J307" s="14"/>
    </row>
    <row r="308" spans="10:10" ht="12.95" customHeight="1">
      <c r="J308" s="14"/>
    </row>
    <row r="309" spans="10:10" ht="12.95" customHeight="1">
      <c r="J309" s="14"/>
    </row>
    <row r="310" spans="10:10" ht="12.95" customHeight="1">
      <c r="J310" s="14"/>
    </row>
    <row r="311" spans="10:10" ht="12.95" customHeight="1">
      <c r="J311" s="14"/>
    </row>
    <row r="312" spans="10:10" ht="12.95" customHeight="1">
      <c r="J312" s="14"/>
    </row>
    <row r="313" spans="10:10" ht="12.95" customHeight="1">
      <c r="J313" s="14"/>
    </row>
    <row r="314" spans="10:10" ht="12.95" customHeight="1">
      <c r="J314" s="14"/>
    </row>
    <row r="315" spans="10:10" ht="12.95" customHeight="1">
      <c r="J315" s="14"/>
    </row>
    <row r="316" spans="10:10" ht="12.95" customHeight="1">
      <c r="J316" s="14"/>
    </row>
    <row r="317" spans="10:10" ht="12.95" customHeight="1">
      <c r="J317" s="14"/>
    </row>
    <row r="318" spans="10:10" ht="12.95" customHeight="1">
      <c r="J318" s="14"/>
    </row>
    <row r="319" spans="10:10" ht="12.95" customHeight="1">
      <c r="J319" s="14"/>
    </row>
    <row r="320" spans="10:10" ht="12.95" customHeight="1">
      <c r="J320" s="14"/>
    </row>
    <row r="321" spans="10:10" ht="12.95" customHeight="1">
      <c r="J321" s="14"/>
    </row>
    <row r="322" spans="10:10" ht="12.95" customHeight="1">
      <c r="J322" s="14"/>
    </row>
    <row r="323" spans="10:10" ht="12.95" customHeight="1">
      <c r="J323" s="14"/>
    </row>
    <row r="324" spans="10:10" ht="12.95" customHeight="1">
      <c r="J324" s="14"/>
    </row>
    <row r="325" spans="10:10" ht="12.95" customHeight="1">
      <c r="J325" s="14"/>
    </row>
    <row r="326" spans="10:10" ht="12.95" customHeight="1">
      <c r="J326" s="14"/>
    </row>
    <row r="327" spans="10:10" ht="12.95" customHeight="1">
      <c r="J327" s="14"/>
    </row>
    <row r="328" spans="10:10" ht="12.95" customHeight="1">
      <c r="J328" s="14"/>
    </row>
    <row r="329" spans="10:10" ht="12.95" customHeight="1">
      <c r="J329" s="14"/>
    </row>
    <row r="330" spans="10:10" ht="12.95" customHeight="1">
      <c r="J330" s="14"/>
    </row>
    <row r="331" spans="10:10" ht="12.95" customHeight="1">
      <c r="J331" s="14"/>
    </row>
    <row r="332" spans="10:10" ht="12.95" customHeight="1">
      <c r="J332" s="14"/>
    </row>
    <row r="333" spans="10:10" ht="12.95" customHeight="1">
      <c r="J333" s="14"/>
    </row>
    <row r="334" spans="10:10" ht="12.95" customHeight="1">
      <c r="J334" s="14"/>
    </row>
    <row r="335" spans="10:10" ht="12.95" customHeight="1">
      <c r="J335" s="14"/>
    </row>
    <row r="336" spans="10:10" ht="12.95" customHeight="1">
      <c r="J336" s="14"/>
    </row>
    <row r="337" spans="10:10" ht="12.95" customHeight="1">
      <c r="J337" s="14"/>
    </row>
  </sheetData>
  <sortState ref="A4:L96">
    <sortCondition descending="1" ref="J4:J96"/>
  </sortState>
  <phoneticPr fontId="0" type="noConversion"/>
  <conditionalFormatting sqref="K4:L97">
    <cfRule type="cellIs" dxfId="0" priority="1" stopIfTrue="1" operator="greaterThanOrEqual">
      <formula>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RowHeight="12.95" customHeight="1"/>
  <cols>
    <col min="1" max="1" width="5.28515625" style="18" customWidth="1"/>
    <col min="2" max="2" width="10" style="18" bestFit="1" customWidth="1"/>
    <col min="3" max="3" width="8.7109375" style="18" bestFit="1" customWidth="1"/>
    <col min="4" max="4" width="5.7109375" style="18" bestFit="1" customWidth="1"/>
    <col min="5" max="5" width="9.42578125" style="22" customWidth="1"/>
    <col min="6" max="6" width="9" style="18" bestFit="1" customWidth="1"/>
    <col min="7" max="7" width="5.5703125" style="36" bestFit="1" customWidth="1"/>
    <col min="8" max="8" width="4" style="37" bestFit="1" customWidth="1"/>
    <col min="9" max="9" width="9.140625" style="35"/>
    <col min="10" max="16384" width="9.140625" style="18"/>
  </cols>
  <sheetData>
    <row r="1" spans="1:8" ht="12.95" customHeight="1">
      <c r="A1" s="18" t="s">
        <v>21</v>
      </c>
      <c r="D1" s="18" t="s">
        <v>20</v>
      </c>
      <c r="E1" s="22" t="s">
        <v>91</v>
      </c>
      <c r="H1" s="37" t="s">
        <v>4</v>
      </c>
    </row>
    <row r="3" spans="1:8" ht="12.95" customHeight="1">
      <c r="A3" s="29">
        <v>1</v>
      </c>
      <c r="B3" s="30" t="s">
        <v>25</v>
      </c>
      <c r="C3" s="30" t="s">
        <v>37</v>
      </c>
      <c r="D3" s="30" t="s">
        <v>19</v>
      </c>
      <c r="E3" s="31">
        <v>0.97291666666666676</v>
      </c>
      <c r="G3" s="36">
        <v>23.35</v>
      </c>
    </row>
    <row r="4" spans="1:8" ht="12.95" customHeight="1">
      <c r="A4" s="29"/>
      <c r="B4" s="30"/>
      <c r="C4" s="30"/>
      <c r="D4" s="30"/>
      <c r="E4" s="32"/>
    </row>
    <row r="5" spans="1:8" ht="12.95" customHeight="1">
      <c r="A5" s="29">
        <v>16</v>
      </c>
      <c r="B5" s="30" t="s">
        <v>27</v>
      </c>
      <c r="C5" s="30" t="s">
        <v>26</v>
      </c>
      <c r="D5" s="30" t="s">
        <v>19</v>
      </c>
      <c r="E5" s="32" t="s">
        <v>38</v>
      </c>
      <c r="G5" s="36">
        <v>27.27</v>
      </c>
      <c r="H5" s="37">
        <f>$G$3/G5*1000</f>
        <v>856.25229189585627</v>
      </c>
    </row>
    <row r="6" spans="1:8" ht="12.95" customHeight="1">
      <c r="A6" s="29">
        <v>17</v>
      </c>
      <c r="B6" s="30" t="s">
        <v>39</v>
      </c>
      <c r="C6" s="30" t="s">
        <v>40</v>
      </c>
      <c r="D6" s="30" t="s">
        <v>9</v>
      </c>
      <c r="E6" s="32" t="s">
        <v>41</v>
      </c>
      <c r="F6" s="28"/>
      <c r="G6" s="36">
        <v>27.37</v>
      </c>
      <c r="H6" s="37">
        <f>G3/G6*1000</f>
        <v>853.12385823894772</v>
      </c>
    </row>
    <row r="7" spans="1:8" ht="12.95" customHeight="1">
      <c r="A7" s="29">
        <v>18</v>
      </c>
      <c r="B7" s="30" t="s">
        <v>42</v>
      </c>
      <c r="C7" s="30" t="s">
        <v>43</v>
      </c>
      <c r="D7" s="30" t="s">
        <v>10</v>
      </c>
      <c r="E7" s="33">
        <v>1.9027777777777779E-2</v>
      </c>
      <c r="F7" s="28" t="s">
        <v>35</v>
      </c>
      <c r="G7" s="36">
        <v>27.4</v>
      </c>
      <c r="H7" s="37">
        <f>G3/G7*1000</f>
        <v>852.18978102189794</v>
      </c>
    </row>
    <row r="8" spans="1:8" ht="12.95" customHeight="1">
      <c r="A8" s="29">
        <v>21</v>
      </c>
      <c r="B8" s="30" t="s">
        <v>44</v>
      </c>
      <c r="C8" s="30" t="s">
        <v>37</v>
      </c>
      <c r="D8" s="30" t="s">
        <v>10</v>
      </c>
      <c r="E8" s="32" t="s">
        <v>45</v>
      </c>
      <c r="G8" s="36">
        <v>28.58</v>
      </c>
      <c r="H8" s="37">
        <f>G3/G8*1000</f>
        <v>817.00489853044098</v>
      </c>
    </row>
    <row r="9" spans="1:8" ht="12.95" customHeight="1">
      <c r="A9" s="29">
        <v>23</v>
      </c>
      <c r="B9" s="30" t="s">
        <v>46</v>
      </c>
      <c r="C9" s="30" t="s">
        <v>47</v>
      </c>
      <c r="D9" s="30" t="s">
        <v>9</v>
      </c>
      <c r="E9" s="32" t="s">
        <v>48</v>
      </c>
      <c r="G9" s="36">
        <v>28.73</v>
      </c>
      <c r="H9" s="37">
        <f>G3/G9*1000</f>
        <v>812.73929690219279</v>
      </c>
    </row>
    <row r="10" spans="1:8" ht="12.95" customHeight="1">
      <c r="A10" s="29">
        <v>43</v>
      </c>
      <c r="B10" s="30" t="s">
        <v>49</v>
      </c>
      <c r="C10" s="30" t="s">
        <v>50</v>
      </c>
      <c r="D10" s="30" t="s">
        <v>10</v>
      </c>
      <c r="E10" s="32" t="s">
        <v>51</v>
      </c>
      <c r="G10" s="36">
        <v>30.83</v>
      </c>
      <c r="H10" s="37">
        <f>G3/G10*1000</f>
        <v>757.37917612714898</v>
      </c>
    </row>
    <row r="11" spans="1:8" ht="12.95" customHeight="1">
      <c r="A11" s="29">
        <v>47</v>
      </c>
      <c r="B11" s="30" t="s">
        <v>46</v>
      </c>
      <c r="C11" s="30" t="s">
        <v>28</v>
      </c>
      <c r="D11" s="30" t="s">
        <v>5</v>
      </c>
      <c r="E11" s="32" t="s">
        <v>52</v>
      </c>
      <c r="G11" s="36">
        <v>31.2</v>
      </c>
      <c r="H11" s="37">
        <f>G3/G11*1000</f>
        <v>748.39743589743603</v>
      </c>
    </row>
    <row r="12" spans="1:8" ht="12.95" customHeight="1">
      <c r="A12" s="29">
        <v>61</v>
      </c>
      <c r="B12" s="30" t="s">
        <v>53</v>
      </c>
      <c r="C12" s="30" t="s">
        <v>54</v>
      </c>
      <c r="D12" s="30" t="s">
        <v>8</v>
      </c>
      <c r="E12" s="32" t="s">
        <v>55</v>
      </c>
      <c r="G12" s="36">
        <v>32.92</v>
      </c>
      <c r="H12" s="37">
        <f>G3/G12*1000</f>
        <v>709.29526123936819</v>
      </c>
    </row>
    <row r="13" spans="1:8" ht="12.95" customHeight="1">
      <c r="A13" s="29">
        <v>64</v>
      </c>
      <c r="B13" s="30" t="s">
        <v>32</v>
      </c>
      <c r="C13" s="30" t="s">
        <v>31</v>
      </c>
      <c r="D13" s="30" t="s">
        <v>22</v>
      </c>
      <c r="E13" s="32" t="s">
        <v>56</v>
      </c>
      <c r="F13" s="30" t="s">
        <v>36</v>
      </c>
      <c r="G13" s="36">
        <v>33.270000000000003</v>
      </c>
      <c r="H13" s="37">
        <f>G3/G13*1000</f>
        <v>701.8334836188759</v>
      </c>
    </row>
    <row r="14" spans="1:8" ht="12.95" customHeight="1">
      <c r="A14" s="29">
        <v>71</v>
      </c>
      <c r="B14" s="30" t="s">
        <v>57</v>
      </c>
      <c r="C14" s="30" t="s">
        <v>58</v>
      </c>
      <c r="D14" s="30" t="s">
        <v>10</v>
      </c>
      <c r="E14" s="32" t="s">
        <v>59</v>
      </c>
      <c r="G14" s="36">
        <v>34.200000000000003</v>
      </c>
      <c r="H14" s="37">
        <f>G3/G14*1000</f>
        <v>682.74853801169593</v>
      </c>
    </row>
    <row r="15" spans="1:8" ht="12.95" customHeight="1">
      <c r="A15" s="34">
        <v>78</v>
      </c>
      <c r="B15" s="30" t="s">
        <v>30</v>
      </c>
      <c r="C15" s="30" t="s">
        <v>29</v>
      </c>
      <c r="D15" s="30" t="s">
        <v>8</v>
      </c>
      <c r="E15" s="32" t="s">
        <v>60</v>
      </c>
      <c r="G15" s="36">
        <v>34.67</v>
      </c>
      <c r="H15" s="37">
        <f>G3/G15*1000</f>
        <v>673.4929333717912</v>
      </c>
    </row>
    <row r="16" spans="1:8" ht="12.95" customHeight="1">
      <c r="A16" s="29">
        <v>89</v>
      </c>
      <c r="B16" s="30" t="s">
        <v>61</v>
      </c>
      <c r="C16" s="30" t="s">
        <v>62</v>
      </c>
      <c r="D16" s="30" t="s">
        <v>5</v>
      </c>
      <c r="E16" s="32" t="s">
        <v>63</v>
      </c>
      <c r="G16" s="36">
        <v>36.1</v>
      </c>
      <c r="H16" s="37">
        <f>G3/G16*1000</f>
        <v>646.81440443213296</v>
      </c>
    </row>
    <row r="17" spans="1:8" ht="12.95" customHeight="1">
      <c r="A17" s="29">
        <v>101</v>
      </c>
      <c r="B17" s="30" t="s">
        <v>64</v>
      </c>
      <c r="C17" s="30" t="s">
        <v>65</v>
      </c>
      <c r="D17" s="30" t="s">
        <v>5</v>
      </c>
      <c r="E17" s="32" t="s">
        <v>66</v>
      </c>
      <c r="G17" s="36">
        <v>37.799999999999997</v>
      </c>
      <c r="H17" s="37">
        <f>G3/G17*1000</f>
        <v>617.72486772486775</v>
      </c>
    </row>
    <row r="18" spans="1:8" ht="12.95" customHeight="1">
      <c r="A18" s="29">
        <v>117</v>
      </c>
      <c r="B18" s="30" t="s">
        <v>79</v>
      </c>
      <c r="C18" s="30" t="s">
        <v>67</v>
      </c>
      <c r="D18" s="30" t="s">
        <v>8</v>
      </c>
      <c r="E18" s="32" t="s">
        <v>68</v>
      </c>
      <c r="G18" s="36">
        <v>44.95</v>
      </c>
      <c r="H18" s="37">
        <f>G3/G18*1000</f>
        <v>519.46607341490551</v>
      </c>
    </row>
    <row r="19" spans="1:8" ht="12.95" customHeight="1">
      <c r="A19" s="29">
        <v>122</v>
      </c>
      <c r="B19" s="30" t="s">
        <v>69</v>
      </c>
      <c r="C19" s="30" t="s">
        <v>33</v>
      </c>
      <c r="D19" s="30" t="s">
        <v>12</v>
      </c>
      <c r="E19" s="32" t="s">
        <v>70</v>
      </c>
      <c r="G19" s="36">
        <v>46.42</v>
      </c>
      <c r="H19" s="37">
        <f>G3/G19*1000</f>
        <v>503.01594140456695</v>
      </c>
    </row>
    <row r="20" spans="1:8" ht="12.95" customHeight="1">
      <c r="A20" s="29">
        <v>128</v>
      </c>
      <c r="B20" s="30" t="s">
        <v>27</v>
      </c>
      <c r="C20" s="30" t="s">
        <v>71</v>
      </c>
      <c r="D20" s="30" t="s">
        <v>12</v>
      </c>
      <c r="E20" s="32" t="s">
        <v>72</v>
      </c>
      <c r="G20" s="36">
        <v>48.03</v>
      </c>
      <c r="H20" s="37">
        <f>G3/G20*1000</f>
        <v>486.15448677909637</v>
      </c>
    </row>
    <row r="21" spans="1:8" ht="12.95" customHeight="1">
      <c r="A21" s="29">
        <v>129</v>
      </c>
      <c r="B21" s="30" t="s">
        <v>73</v>
      </c>
      <c r="C21" s="30" t="s">
        <v>74</v>
      </c>
      <c r="D21" s="30" t="s">
        <v>11</v>
      </c>
      <c r="E21" s="32" t="s">
        <v>75</v>
      </c>
      <c r="G21" s="36">
        <v>48.05</v>
      </c>
      <c r="H21" s="37">
        <f>G3/G21*1000</f>
        <v>485.95213319458901</v>
      </c>
    </row>
    <row r="24" spans="1:8" ht="12.95" customHeight="1">
      <c r="A24" s="29">
        <v>130</v>
      </c>
      <c r="B24" s="30" t="s">
        <v>34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8" workbookViewId="0">
      <selection activeCell="B73" sqref="B73"/>
    </sheetView>
  </sheetViews>
  <sheetFormatPr defaultRowHeight="12.95" customHeight="1"/>
  <cols>
    <col min="1" max="1" width="9.140625" style="18"/>
    <col min="2" max="2" width="25" style="18" customWidth="1"/>
    <col min="3" max="10" width="9.140625" style="22"/>
    <col min="11" max="16384" width="9.140625" style="18"/>
  </cols>
  <sheetData>
    <row r="1" spans="1:10" ht="12.95" customHeight="1">
      <c r="A1" s="11" t="s">
        <v>21</v>
      </c>
      <c r="B1"/>
      <c r="C1" s="11"/>
      <c r="D1" s="11" t="s">
        <v>92</v>
      </c>
      <c r="E1" s="11" t="s">
        <v>93</v>
      </c>
      <c r="F1" s="11" t="s">
        <v>94</v>
      </c>
      <c r="G1" s="11" t="s">
        <v>20</v>
      </c>
      <c r="H1" s="11" t="s">
        <v>95</v>
      </c>
      <c r="I1" s="36" t="s">
        <v>95</v>
      </c>
      <c r="J1" s="22" t="s">
        <v>4</v>
      </c>
    </row>
    <row r="2" spans="1:10" ht="12.95" customHeight="1">
      <c r="A2" s="11"/>
      <c r="B2"/>
      <c r="C2" s="11"/>
      <c r="D2" s="11" t="s">
        <v>21</v>
      </c>
      <c r="E2" s="11" t="s">
        <v>21</v>
      </c>
      <c r="F2" s="11" t="s">
        <v>21</v>
      </c>
      <c r="G2" s="11" t="s">
        <v>21</v>
      </c>
      <c r="H2" s="11"/>
      <c r="I2" s="36" t="s">
        <v>96</v>
      </c>
      <c r="J2" s="11"/>
    </row>
    <row r="3" spans="1:10" ht="12.95" customHeight="1">
      <c r="A3" s="41">
        <v>1</v>
      </c>
      <c r="B3" s="42" t="s">
        <v>97</v>
      </c>
      <c r="C3" s="41" t="s">
        <v>98</v>
      </c>
      <c r="D3" s="41" t="s">
        <v>99</v>
      </c>
      <c r="E3" s="41" t="s">
        <v>99</v>
      </c>
      <c r="F3" s="41" t="s">
        <v>99</v>
      </c>
      <c r="G3" s="41">
        <v>1</v>
      </c>
      <c r="H3" s="43">
        <v>2.2962962962962966E-2</v>
      </c>
      <c r="I3" s="27">
        <f>HOUR(H3)*60+MINUTE(H3)+SECOND(H3)/60</f>
        <v>33.06666666666667</v>
      </c>
      <c r="J3" s="11"/>
    </row>
    <row r="4" spans="1:10" ht="12.95" customHeight="1">
      <c r="A4" s="11"/>
      <c r="B4" s="42" t="s">
        <v>100</v>
      </c>
      <c r="C4" s="11"/>
      <c r="D4" s="11"/>
      <c r="E4" s="11"/>
      <c r="F4" s="11"/>
      <c r="G4" s="11"/>
      <c r="H4" s="11"/>
      <c r="I4" s="27"/>
      <c r="J4" s="11"/>
    </row>
    <row r="5" spans="1:10" ht="12.95" customHeight="1">
      <c r="A5" s="41">
        <v>8</v>
      </c>
      <c r="B5" s="42" t="s">
        <v>101</v>
      </c>
      <c r="C5" s="41" t="s">
        <v>98</v>
      </c>
      <c r="D5" s="41" t="s">
        <v>99</v>
      </c>
      <c r="E5" s="41" t="s">
        <v>99</v>
      </c>
      <c r="F5" s="41" t="s">
        <v>99</v>
      </c>
      <c r="G5" s="41">
        <v>5</v>
      </c>
      <c r="H5" s="43">
        <v>2.4560185185185185E-2</v>
      </c>
      <c r="I5" s="27">
        <f t="shared" ref="I5:I46" si="0">HOUR(H5)*60+MINUTE(H5)+SECOND(H5)/60</f>
        <v>35.366666666666667</v>
      </c>
      <c r="J5" s="23">
        <f>$I$3/I5*1000</f>
        <v>934.96701225259199</v>
      </c>
    </row>
    <row r="6" spans="1:10" ht="12.95" customHeight="1">
      <c r="A6" s="41">
        <v>10</v>
      </c>
      <c r="B6" s="42" t="s">
        <v>76</v>
      </c>
      <c r="C6" s="41" t="s">
        <v>102</v>
      </c>
      <c r="D6" s="41" t="s">
        <v>99</v>
      </c>
      <c r="E6" s="41">
        <v>4</v>
      </c>
      <c r="F6" s="41" t="s">
        <v>99</v>
      </c>
      <c r="G6" s="41">
        <v>1</v>
      </c>
      <c r="H6" s="43">
        <v>2.4861111111111108E-2</v>
      </c>
      <c r="I6" s="27">
        <f t="shared" si="0"/>
        <v>35.799999999999997</v>
      </c>
      <c r="J6" s="23">
        <f t="shared" ref="J6:J46" si="1">$I$3/I6*1000</f>
        <v>923.64990689013052</v>
      </c>
    </row>
    <row r="7" spans="1:10" ht="12.95" customHeight="1">
      <c r="A7" s="41">
        <v>15</v>
      </c>
      <c r="B7" s="42" t="s">
        <v>103</v>
      </c>
      <c r="C7" s="41" t="s">
        <v>19</v>
      </c>
      <c r="D7" s="41" t="s">
        <v>99</v>
      </c>
      <c r="E7" s="41" t="s">
        <v>99</v>
      </c>
      <c r="F7" s="41" t="s">
        <v>99</v>
      </c>
      <c r="G7" s="41">
        <v>2</v>
      </c>
      <c r="H7" s="44">
        <v>2.5243055555555557E-2</v>
      </c>
      <c r="I7" s="27">
        <f t="shared" si="0"/>
        <v>36.35</v>
      </c>
      <c r="J7" s="23">
        <f t="shared" si="1"/>
        <v>909.67446125630443</v>
      </c>
    </row>
    <row r="8" spans="1:10" ht="12.95" customHeight="1">
      <c r="A8" s="41">
        <v>17</v>
      </c>
      <c r="B8" s="42" t="s">
        <v>104</v>
      </c>
      <c r="C8" s="41" t="s">
        <v>19</v>
      </c>
      <c r="D8" s="41" t="s">
        <v>99</v>
      </c>
      <c r="E8" s="41" t="s">
        <v>99</v>
      </c>
      <c r="F8" s="41" t="s">
        <v>99</v>
      </c>
      <c r="G8" s="41">
        <v>3</v>
      </c>
      <c r="H8" s="43">
        <v>2.5300925925925925E-2</v>
      </c>
      <c r="I8" s="27">
        <f t="shared" si="0"/>
        <v>36.43333333333333</v>
      </c>
      <c r="J8" s="23">
        <f t="shared" si="1"/>
        <v>907.59377859103404</v>
      </c>
    </row>
    <row r="9" spans="1:10" ht="12.95" customHeight="1">
      <c r="A9" s="41">
        <v>18</v>
      </c>
      <c r="B9" s="42" t="s">
        <v>105</v>
      </c>
      <c r="C9" s="41" t="s">
        <v>102</v>
      </c>
      <c r="D9" s="41" t="s">
        <v>99</v>
      </c>
      <c r="E9" s="41">
        <v>7</v>
      </c>
      <c r="F9" s="41" t="s">
        <v>99</v>
      </c>
      <c r="G9" s="41">
        <v>2</v>
      </c>
      <c r="H9" s="43">
        <v>2.5324074074074079E-2</v>
      </c>
      <c r="I9" s="27">
        <f t="shared" si="0"/>
        <v>36.466666666666669</v>
      </c>
      <c r="J9" s="23">
        <f t="shared" si="1"/>
        <v>906.76416819012809</v>
      </c>
    </row>
    <row r="10" spans="1:10" ht="12.95" customHeight="1">
      <c r="A10" s="41">
        <v>22</v>
      </c>
      <c r="B10" s="42" t="s">
        <v>106</v>
      </c>
      <c r="C10" s="41" t="s">
        <v>98</v>
      </c>
      <c r="D10" s="41" t="s">
        <v>99</v>
      </c>
      <c r="E10" s="41" t="s">
        <v>99</v>
      </c>
      <c r="F10" s="41" t="s">
        <v>99</v>
      </c>
      <c r="G10" s="41">
        <v>10</v>
      </c>
      <c r="H10" s="43">
        <v>2.5532407407407406E-2</v>
      </c>
      <c r="I10" s="27">
        <f t="shared" si="0"/>
        <v>36.766666666666666</v>
      </c>
      <c r="J10" s="23">
        <f t="shared" si="1"/>
        <v>899.36536718041714</v>
      </c>
    </row>
    <row r="11" spans="1:10" ht="12.95" customHeight="1">
      <c r="A11" s="41">
        <v>29</v>
      </c>
      <c r="B11" s="42" t="s">
        <v>107</v>
      </c>
      <c r="C11" s="41" t="s">
        <v>102</v>
      </c>
      <c r="D11" s="41" t="s">
        <v>99</v>
      </c>
      <c r="E11" s="41">
        <v>12</v>
      </c>
      <c r="F11" s="41" t="s">
        <v>99</v>
      </c>
      <c r="G11" s="41">
        <v>3</v>
      </c>
      <c r="H11" s="43">
        <v>2.6273148148148153E-2</v>
      </c>
      <c r="I11" s="27">
        <f t="shared" si="0"/>
        <v>37.833333333333336</v>
      </c>
      <c r="J11" s="23">
        <f t="shared" si="1"/>
        <v>874.00881057268737</v>
      </c>
    </row>
    <row r="12" spans="1:10" ht="12.95" customHeight="1">
      <c r="A12" s="41">
        <v>31</v>
      </c>
      <c r="B12" s="42" t="s">
        <v>108</v>
      </c>
      <c r="C12" s="41" t="s">
        <v>109</v>
      </c>
      <c r="D12" s="41" t="s">
        <v>99</v>
      </c>
      <c r="E12" s="41">
        <v>14</v>
      </c>
      <c r="F12" s="41" t="s">
        <v>99</v>
      </c>
      <c r="G12" s="41">
        <v>7</v>
      </c>
      <c r="H12" s="43">
        <v>2.6331018518518517E-2</v>
      </c>
      <c r="I12" s="27">
        <f t="shared" si="0"/>
        <v>37.916666666666664</v>
      </c>
      <c r="J12" s="23">
        <f t="shared" si="1"/>
        <v>872.08791208791229</v>
      </c>
    </row>
    <row r="13" spans="1:10" ht="12.95" customHeight="1">
      <c r="A13" s="41">
        <v>57</v>
      </c>
      <c r="B13" s="42" t="s">
        <v>110</v>
      </c>
      <c r="C13" s="41" t="s">
        <v>102</v>
      </c>
      <c r="D13" s="41" t="s">
        <v>99</v>
      </c>
      <c r="E13" s="41">
        <v>27</v>
      </c>
      <c r="F13" s="41" t="s">
        <v>99</v>
      </c>
      <c r="G13" s="41">
        <v>6</v>
      </c>
      <c r="H13" s="43">
        <v>2.8668981481481479E-2</v>
      </c>
      <c r="I13" s="27">
        <f t="shared" si="0"/>
        <v>41.283333333333331</v>
      </c>
      <c r="J13" s="23">
        <f t="shared" si="1"/>
        <v>800.96891400888182</v>
      </c>
    </row>
    <row r="14" spans="1:10" ht="12.95" customHeight="1">
      <c r="A14" s="41">
        <v>60</v>
      </c>
      <c r="B14" s="42" t="s">
        <v>111</v>
      </c>
      <c r="C14" s="41" t="s">
        <v>109</v>
      </c>
      <c r="D14" s="41" t="s">
        <v>99</v>
      </c>
      <c r="E14" s="41">
        <v>30</v>
      </c>
      <c r="F14" s="41" t="s">
        <v>99</v>
      </c>
      <c r="G14" s="41">
        <v>12</v>
      </c>
      <c r="H14" s="43">
        <v>2.8773148148148145E-2</v>
      </c>
      <c r="I14" s="27">
        <f t="shared" si="0"/>
        <v>41.43333333333333</v>
      </c>
      <c r="J14" s="23">
        <f t="shared" si="1"/>
        <v>798.06918744971858</v>
      </c>
    </row>
    <row r="15" spans="1:10" ht="12.95" customHeight="1">
      <c r="A15" s="41">
        <v>69</v>
      </c>
      <c r="B15" s="42" t="s">
        <v>112</v>
      </c>
      <c r="C15" s="41" t="s">
        <v>92</v>
      </c>
      <c r="D15" s="41">
        <v>6</v>
      </c>
      <c r="E15" s="41" t="s">
        <v>99</v>
      </c>
      <c r="F15" s="41" t="s">
        <v>99</v>
      </c>
      <c r="G15" s="41">
        <v>3</v>
      </c>
      <c r="H15" s="43">
        <v>2.9548611111111109E-2</v>
      </c>
      <c r="I15" s="27">
        <f t="shared" si="0"/>
        <v>42.55</v>
      </c>
      <c r="J15" s="23">
        <f t="shared" si="1"/>
        <v>777.12495103799461</v>
      </c>
    </row>
    <row r="16" spans="1:10" ht="12.95" customHeight="1">
      <c r="A16" s="41">
        <v>72</v>
      </c>
      <c r="B16" s="42" t="s">
        <v>113</v>
      </c>
      <c r="C16" s="41" t="s">
        <v>114</v>
      </c>
      <c r="D16" s="41">
        <v>8</v>
      </c>
      <c r="E16" s="41" t="s">
        <v>99</v>
      </c>
      <c r="F16" s="41">
        <v>4</v>
      </c>
      <c r="G16" s="41">
        <v>4</v>
      </c>
      <c r="H16" s="43">
        <v>2.960648148148148E-2</v>
      </c>
      <c r="I16" s="27">
        <f t="shared" si="0"/>
        <v>42.633333333333333</v>
      </c>
      <c r="J16" s="23">
        <f t="shared" si="1"/>
        <v>775.60594214229877</v>
      </c>
    </row>
    <row r="17" spans="1:10" ht="12.95" customHeight="1">
      <c r="A17" s="41">
        <v>79</v>
      </c>
      <c r="B17" s="42" t="s">
        <v>115</v>
      </c>
      <c r="C17" s="41" t="s">
        <v>92</v>
      </c>
      <c r="D17" s="41">
        <v>12</v>
      </c>
      <c r="E17" s="41" t="s">
        <v>99</v>
      </c>
      <c r="F17" s="41" t="s">
        <v>99</v>
      </c>
      <c r="G17" s="41">
        <v>6</v>
      </c>
      <c r="H17" s="43">
        <v>2.9976851851851852E-2</v>
      </c>
      <c r="I17" s="27">
        <f t="shared" si="0"/>
        <v>43.166666666666664</v>
      </c>
      <c r="J17" s="23">
        <f t="shared" si="1"/>
        <v>766.02316602316614</v>
      </c>
    </row>
    <row r="18" spans="1:10" ht="12.95" customHeight="1">
      <c r="A18" s="41">
        <v>81</v>
      </c>
      <c r="B18" s="42" t="s">
        <v>116</v>
      </c>
      <c r="C18" s="41" t="s">
        <v>117</v>
      </c>
      <c r="D18" s="41" t="s">
        <v>99</v>
      </c>
      <c r="E18" s="41">
        <v>41</v>
      </c>
      <c r="F18" s="41" t="s">
        <v>99</v>
      </c>
      <c r="G18" s="41">
        <v>2</v>
      </c>
      <c r="H18" s="43">
        <v>3.0266203703703708E-2</v>
      </c>
      <c r="I18" s="27">
        <f t="shared" si="0"/>
        <v>43.583333333333336</v>
      </c>
      <c r="J18" s="23">
        <f t="shared" si="1"/>
        <v>758.69980879541106</v>
      </c>
    </row>
    <row r="19" spans="1:10" ht="12.95" customHeight="1">
      <c r="A19" s="41">
        <v>86</v>
      </c>
      <c r="B19" s="42" t="s">
        <v>118</v>
      </c>
      <c r="C19" s="41" t="s">
        <v>102</v>
      </c>
      <c r="D19" s="41" t="s">
        <v>99</v>
      </c>
      <c r="E19" s="41">
        <v>44</v>
      </c>
      <c r="F19" s="41" t="s">
        <v>99</v>
      </c>
      <c r="G19" s="41">
        <v>8</v>
      </c>
      <c r="H19" s="43">
        <v>3.0520833333333334E-2</v>
      </c>
      <c r="I19" s="27">
        <f t="shared" si="0"/>
        <v>43.95</v>
      </c>
      <c r="J19" s="23">
        <f t="shared" si="1"/>
        <v>752.37011755783089</v>
      </c>
    </row>
    <row r="20" spans="1:10" ht="12.95" customHeight="1">
      <c r="A20" s="41">
        <v>88</v>
      </c>
      <c r="B20" s="42" t="s">
        <v>119</v>
      </c>
      <c r="C20" s="41" t="s">
        <v>120</v>
      </c>
      <c r="D20" s="41" t="s">
        <v>99</v>
      </c>
      <c r="E20" s="41">
        <v>46</v>
      </c>
      <c r="F20" s="41" t="s">
        <v>99</v>
      </c>
      <c r="G20" s="41">
        <v>1</v>
      </c>
      <c r="H20" s="43">
        <v>3.0694444444444444E-2</v>
      </c>
      <c r="I20" s="27">
        <f t="shared" si="0"/>
        <v>44.2</v>
      </c>
      <c r="J20" s="23">
        <f t="shared" si="1"/>
        <v>748.1146304675716</v>
      </c>
    </row>
    <row r="21" spans="1:10" ht="12.95" customHeight="1">
      <c r="A21" s="41">
        <v>96</v>
      </c>
      <c r="B21" s="42" t="s">
        <v>121</v>
      </c>
      <c r="C21" s="41" t="s">
        <v>122</v>
      </c>
      <c r="D21" s="41">
        <v>17</v>
      </c>
      <c r="E21" s="41" t="s">
        <v>99</v>
      </c>
      <c r="F21" s="41">
        <v>8</v>
      </c>
      <c r="G21" s="41">
        <v>1</v>
      </c>
      <c r="H21" s="43">
        <v>3.1099537037037037E-2</v>
      </c>
      <c r="I21" s="27">
        <f t="shared" si="0"/>
        <v>44.783333333333331</v>
      </c>
      <c r="J21" s="23">
        <f t="shared" si="1"/>
        <v>738.36992928917027</v>
      </c>
    </row>
    <row r="22" spans="1:10" ht="12.95" customHeight="1">
      <c r="A22" s="41">
        <v>97</v>
      </c>
      <c r="B22" s="42" t="s">
        <v>123</v>
      </c>
      <c r="C22" s="41" t="s">
        <v>109</v>
      </c>
      <c r="D22" s="41" t="s">
        <v>99</v>
      </c>
      <c r="E22" s="41">
        <v>52</v>
      </c>
      <c r="F22" s="41" t="s">
        <v>99</v>
      </c>
      <c r="G22" s="41">
        <v>20</v>
      </c>
      <c r="H22" s="43">
        <v>3.1111111111111107E-2</v>
      </c>
      <c r="I22" s="27">
        <f t="shared" si="0"/>
        <v>44.8</v>
      </c>
      <c r="J22" s="23">
        <f t="shared" si="1"/>
        <v>738.0952380952383</v>
      </c>
    </row>
    <row r="23" spans="1:10" ht="12.95" customHeight="1">
      <c r="A23" s="41">
        <v>98</v>
      </c>
      <c r="B23" s="42" t="s">
        <v>124</v>
      </c>
      <c r="C23" s="41" t="s">
        <v>125</v>
      </c>
      <c r="D23" s="41" t="s">
        <v>99</v>
      </c>
      <c r="E23" s="41">
        <v>53</v>
      </c>
      <c r="F23" s="41" t="s">
        <v>99</v>
      </c>
      <c r="G23" s="41">
        <v>18</v>
      </c>
      <c r="H23" s="43">
        <v>3.1157407407407408E-2</v>
      </c>
      <c r="I23" s="27">
        <f t="shared" si="0"/>
        <v>44.866666666666667</v>
      </c>
      <c r="J23" s="23">
        <f t="shared" si="1"/>
        <v>736.99851411589896</v>
      </c>
    </row>
    <row r="24" spans="1:10" ht="12.95" customHeight="1">
      <c r="A24" s="41">
        <v>99</v>
      </c>
      <c r="B24" s="42" t="s">
        <v>126</v>
      </c>
      <c r="C24" s="41" t="s">
        <v>127</v>
      </c>
      <c r="D24" s="41">
        <v>18</v>
      </c>
      <c r="E24" s="41" t="s">
        <v>99</v>
      </c>
      <c r="F24" s="41">
        <v>9</v>
      </c>
      <c r="G24" s="41">
        <v>3</v>
      </c>
      <c r="H24" s="43">
        <v>3.1157407407407408E-2</v>
      </c>
      <c r="I24" s="27">
        <f t="shared" si="0"/>
        <v>44.866666666666667</v>
      </c>
      <c r="J24" s="23">
        <f t="shared" si="1"/>
        <v>736.99851411589896</v>
      </c>
    </row>
    <row r="25" spans="1:10" ht="12.95" customHeight="1">
      <c r="A25" s="41">
        <v>104</v>
      </c>
      <c r="B25" s="42" t="s">
        <v>128</v>
      </c>
      <c r="C25" s="41" t="s">
        <v>102</v>
      </c>
      <c r="D25" s="41" t="s">
        <v>99</v>
      </c>
      <c r="E25" s="41">
        <v>56</v>
      </c>
      <c r="F25" s="41" t="s">
        <v>99</v>
      </c>
      <c r="G25" s="41">
        <v>11</v>
      </c>
      <c r="H25" s="43">
        <v>3.1469907407407412E-2</v>
      </c>
      <c r="I25" s="27">
        <f t="shared" si="0"/>
        <v>45.31666666666667</v>
      </c>
      <c r="J25" s="23">
        <f t="shared" si="1"/>
        <v>729.68002942258181</v>
      </c>
    </row>
    <row r="26" spans="1:10" ht="12.95" customHeight="1">
      <c r="A26" s="41">
        <v>107</v>
      </c>
      <c r="B26" s="42" t="s">
        <v>129</v>
      </c>
      <c r="C26" s="41" t="s">
        <v>92</v>
      </c>
      <c r="D26" s="41">
        <v>21</v>
      </c>
      <c r="E26" s="41" t="s">
        <v>99</v>
      </c>
      <c r="F26" s="41" t="s">
        <v>99</v>
      </c>
      <c r="G26" s="41">
        <v>11</v>
      </c>
      <c r="H26" s="43">
        <v>3.1979166666666663E-2</v>
      </c>
      <c r="I26" s="27">
        <f t="shared" si="0"/>
        <v>46.05</v>
      </c>
      <c r="J26" s="23">
        <f t="shared" si="1"/>
        <v>718.06007962359763</v>
      </c>
    </row>
    <row r="27" spans="1:10" ht="12.95" customHeight="1">
      <c r="A27" s="41">
        <v>110</v>
      </c>
      <c r="B27" s="42" t="s">
        <v>130</v>
      </c>
      <c r="C27" s="41" t="s">
        <v>109</v>
      </c>
      <c r="D27" s="41" t="s">
        <v>99</v>
      </c>
      <c r="E27" s="41">
        <v>57</v>
      </c>
      <c r="F27" s="41" t="s">
        <v>99</v>
      </c>
      <c r="G27" s="41">
        <v>21</v>
      </c>
      <c r="H27" s="43">
        <v>3.2083333333333332E-2</v>
      </c>
      <c r="I27" s="27">
        <f t="shared" si="0"/>
        <v>46.2</v>
      </c>
      <c r="J27" s="23">
        <f t="shared" si="1"/>
        <v>715.72871572871577</v>
      </c>
    </row>
    <row r="28" spans="1:10" ht="12.95" customHeight="1">
      <c r="A28" s="41">
        <v>111</v>
      </c>
      <c r="B28" s="42" t="s">
        <v>131</v>
      </c>
      <c r="C28" s="41" t="s">
        <v>125</v>
      </c>
      <c r="D28" s="41" t="s">
        <v>99</v>
      </c>
      <c r="E28" s="41">
        <v>58</v>
      </c>
      <c r="F28" s="41" t="s">
        <v>99</v>
      </c>
      <c r="G28" s="41">
        <v>19</v>
      </c>
      <c r="H28" s="43">
        <v>3.2164351851851854E-2</v>
      </c>
      <c r="I28" s="27">
        <f t="shared" si="0"/>
        <v>46.31666666666667</v>
      </c>
      <c r="J28" s="23">
        <f t="shared" si="1"/>
        <v>713.92587261604899</v>
      </c>
    </row>
    <row r="29" spans="1:10" ht="12.95" customHeight="1">
      <c r="A29" s="41">
        <v>120</v>
      </c>
      <c r="B29" s="45" t="s">
        <v>132</v>
      </c>
      <c r="C29" s="41" t="s">
        <v>98</v>
      </c>
      <c r="D29" s="41" t="s">
        <v>99</v>
      </c>
      <c r="E29" s="41" t="s">
        <v>99</v>
      </c>
      <c r="F29" s="41" t="s">
        <v>99</v>
      </c>
      <c r="G29" s="41">
        <v>29</v>
      </c>
      <c r="H29" s="46">
        <v>3.2928240740740737E-2</v>
      </c>
      <c r="I29" s="27">
        <f t="shared" si="0"/>
        <v>47.416666666666664</v>
      </c>
      <c r="J29" s="23">
        <f t="shared" si="1"/>
        <v>697.3637961335678</v>
      </c>
    </row>
    <row r="30" spans="1:10" ht="12.95" customHeight="1">
      <c r="A30" s="41">
        <v>122</v>
      </c>
      <c r="B30" s="42" t="s">
        <v>133</v>
      </c>
      <c r="C30" s="41" t="s">
        <v>102</v>
      </c>
      <c r="D30" s="41" t="s">
        <v>99</v>
      </c>
      <c r="E30" s="41">
        <v>65</v>
      </c>
      <c r="F30" s="41" t="s">
        <v>99</v>
      </c>
      <c r="G30" s="41">
        <v>13</v>
      </c>
      <c r="H30" s="43">
        <v>3.3032407407407406E-2</v>
      </c>
      <c r="I30" s="27">
        <f t="shared" si="0"/>
        <v>47.56666666666667</v>
      </c>
      <c r="J30" s="23">
        <f t="shared" si="1"/>
        <v>695.1646811492642</v>
      </c>
    </row>
    <row r="31" spans="1:10" ht="12.95" customHeight="1">
      <c r="A31" s="41">
        <v>123</v>
      </c>
      <c r="B31" s="42" t="s">
        <v>134</v>
      </c>
      <c r="C31" s="41" t="s">
        <v>109</v>
      </c>
      <c r="D31" s="41" t="s">
        <v>99</v>
      </c>
      <c r="E31" s="41">
        <v>66</v>
      </c>
      <c r="F31" s="41" t="s">
        <v>99</v>
      </c>
      <c r="G31" s="41">
        <v>22</v>
      </c>
      <c r="H31" s="43">
        <v>3.3125000000000002E-2</v>
      </c>
      <c r="I31" s="27">
        <f t="shared" si="0"/>
        <v>47.7</v>
      </c>
      <c r="J31" s="23">
        <f t="shared" si="1"/>
        <v>693.22152341020274</v>
      </c>
    </row>
    <row r="32" spans="1:10" ht="12.95" customHeight="1">
      <c r="A32" s="41">
        <v>130</v>
      </c>
      <c r="B32" s="42" t="s">
        <v>135</v>
      </c>
      <c r="C32" s="41" t="s">
        <v>92</v>
      </c>
      <c r="D32" s="41">
        <v>27</v>
      </c>
      <c r="E32" s="41" t="s">
        <v>99</v>
      </c>
      <c r="F32" s="41" t="s">
        <v>99</v>
      </c>
      <c r="G32" s="41">
        <v>14</v>
      </c>
      <c r="H32" s="43">
        <v>3.380787037037037E-2</v>
      </c>
      <c r="I32" s="27">
        <f t="shared" si="0"/>
        <v>48.68333333333333</v>
      </c>
      <c r="J32" s="23">
        <f t="shared" si="1"/>
        <v>679.21944539541266</v>
      </c>
    </row>
    <row r="33" spans="1:10" ht="12.95" customHeight="1">
      <c r="A33" s="41">
        <v>132</v>
      </c>
      <c r="B33" s="42" t="s">
        <v>136</v>
      </c>
      <c r="C33" s="41" t="s">
        <v>125</v>
      </c>
      <c r="D33" s="41" t="s">
        <v>99</v>
      </c>
      <c r="E33" s="41">
        <v>70</v>
      </c>
      <c r="F33" s="41" t="s">
        <v>99</v>
      </c>
      <c r="G33" s="41">
        <v>23</v>
      </c>
      <c r="H33" s="43">
        <v>3.4004629629629628E-2</v>
      </c>
      <c r="I33" s="27">
        <f t="shared" si="0"/>
        <v>48.966666666666669</v>
      </c>
      <c r="J33" s="23">
        <f t="shared" si="1"/>
        <v>675.289312457454</v>
      </c>
    </row>
    <row r="34" spans="1:10" ht="12.95" customHeight="1">
      <c r="A34" s="41">
        <v>141</v>
      </c>
      <c r="B34" s="42" t="s">
        <v>137</v>
      </c>
      <c r="C34" s="41" t="s">
        <v>92</v>
      </c>
      <c r="D34" s="41">
        <v>31</v>
      </c>
      <c r="E34" s="41" t="s">
        <v>99</v>
      </c>
      <c r="F34" s="41" t="s">
        <v>99</v>
      </c>
      <c r="G34" s="41">
        <v>15</v>
      </c>
      <c r="H34" s="43">
        <v>3.4363425925925929E-2</v>
      </c>
      <c r="I34" s="27">
        <f t="shared" si="0"/>
        <v>49.483333333333334</v>
      </c>
      <c r="J34" s="23">
        <f t="shared" si="1"/>
        <v>668.23846412933653</v>
      </c>
    </row>
    <row r="35" spans="1:10" ht="12.95" customHeight="1">
      <c r="A35" s="41">
        <v>145</v>
      </c>
      <c r="B35" s="42" t="s">
        <v>138</v>
      </c>
      <c r="C35" s="41" t="s">
        <v>139</v>
      </c>
      <c r="D35" s="41" t="s">
        <v>99</v>
      </c>
      <c r="E35" s="41">
        <v>77</v>
      </c>
      <c r="F35" s="41" t="s">
        <v>99</v>
      </c>
      <c r="G35" s="41">
        <v>25</v>
      </c>
      <c r="H35" s="43">
        <v>3.4699074074074077E-2</v>
      </c>
      <c r="I35" s="27">
        <f t="shared" si="0"/>
        <v>49.966666666666669</v>
      </c>
      <c r="J35" s="23">
        <f t="shared" si="1"/>
        <v>661.7745163442296</v>
      </c>
    </row>
    <row r="36" spans="1:10" ht="12.95" customHeight="1">
      <c r="A36" s="41">
        <v>150</v>
      </c>
      <c r="B36" s="42" t="s">
        <v>140</v>
      </c>
      <c r="C36" s="41" t="s">
        <v>102</v>
      </c>
      <c r="D36" s="41" t="s">
        <v>99</v>
      </c>
      <c r="E36" s="41">
        <v>81</v>
      </c>
      <c r="F36" s="41" t="s">
        <v>99</v>
      </c>
      <c r="G36" s="41">
        <v>15</v>
      </c>
      <c r="H36" s="43">
        <v>3.4999999999999996E-2</v>
      </c>
      <c r="I36" s="27">
        <f t="shared" si="0"/>
        <v>50.4</v>
      </c>
      <c r="J36" s="23">
        <f t="shared" si="1"/>
        <v>656.0846560846561</v>
      </c>
    </row>
    <row r="37" spans="1:10" ht="12.95" customHeight="1">
      <c r="A37" s="41">
        <v>154</v>
      </c>
      <c r="B37" s="42" t="s">
        <v>141</v>
      </c>
      <c r="C37" s="41" t="s">
        <v>127</v>
      </c>
      <c r="D37" s="41">
        <v>37</v>
      </c>
      <c r="E37" s="41" t="s">
        <v>99</v>
      </c>
      <c r="F37" s="41">
        <v>18</v>
      </c>
      <c r="G37" s="41">
        <v>5</v>
      </c>
      <c r="H37" s="43">
        <v>3.5243055555555555E-2</v>
      </c>
      <c r="I37" s="27">
        <f t="shared" si="0"/>
        <v>50.75</v>
      </c>
      <c r="J37" s="23">
        <f t="shared" si="1"/>
        <v>651.55993431855507</v>
      </c>
    </row>
    <row r="38" spans="1:10" ht="12.95" customHeight="1">
      <c r="A38" s="41">
        <v>157</v>
      </c>
      <c r="B38" s="42" t="s">
        <v>142</v>
      </c>
      <c r="C38" s="41" t="s">
        <v>92</v>
      </c>
      <c r="D38" s="41">
        <v>39</v>
      </c>
      <c r="E38" s="41" t="s">
        <v>99</v>
      </c>
      <c r="F38" s="41" t="s">
        <v>99</v>
      </c>
      <c r="G38" s="41">
        <v>19</v>
      </c>
      <c r="H38" s="43">
        <v>3.5462962962962967E-2</v>
      </c>
      <c r="I38" s="27">
        <f t="shared" si="0"/>
        <v>51.06666666666667</v>
      </c>
      <c r="J38" s="23">
        <f t="shared" si="1"/>
        <v>647.5195822454308</v>
      </c>
    </row>
    <row r="39" spans="1:10" ht="12.95" customHeight="1">
      <c r="A39" s="41">
        <v>160</v>
      </c>
      <c r="B39" s="42" t="s">
        <v>143</v>
      </c>
      <c r="C39" s="41" t="s">
        <v>92</v>
      </c>
      <c r="D39" s="41">
        <v>40</v>
      </c>
      <c r="E39" s="41" t="s">
        <v>99</v>
      </c>
      <c r="F39" s="41" t="s">
        <v>99</v>
      </c>
      <c r="G39" s="41">
        <v>20</v>
      </c>
      <c r="H39" s="43">
        <v>3.5833333333333335E-2</v>
      </c>
      <c r="I39" s="27">
        <f t="shared" si="0"/>
        <v>51.6</v>
      </c>
      <c r="J39" s="23">
        <f t="shared" si="1"/>
        <v>640.82687338501296</v>
      </c>
    </row>
    <row r="40" spans="1:10" ht="12.95" customHeight="1">
      <c r="A40" s="41">
        <v>167</v>
      </c>
      <c r="B40" s="42" t="s">
        <v>144</v>
      </c>
      <c r="C40" s="41" t="s">
        <v>117</v>
      </c>
      <c r="D40" s="41" t="s">
        <v>99</v>
      </c>
      <c r="E40" s="41">
        <v>86</v>
      </c>
      <c r="F40" s="41" t="s">
        <v>99</v>
      </c>
      <c r="G40" s="41">
        <v>5</v>
      </c>
      <c r="H40" s="43">
        <v>3.6215277777777777E-2</v>
      </c>
      <c r="I40" s="27">
        <f t="shared" si="0"/>
        <v>52.15</v>
      </c>
      <c r="J40" s="23">
        <f t="shared" si="1"/>
        <v>634.06839245765423</v>
      </c>
    </row>
    <row r="41" spans="1:10" ht="12.95" customHeight="1">
      <c r="A41" s="41">
        <v>174</v>
      </c>
      <c r="B41" s="42" t="s">
        <v>145</v>
      </c>
      <c r="C41" s="41" t="s">
        <v>92</v>
      </c>
      <c r="D41" s="41">
        <v>48</v>
      </c>
      <c r="E41" s="41" t="s">
        <v>99</v>
      </c>
      <c r="F41" s="41" t="s">
        <v>99</v>
      </c>
      <c r="G41" s="41">
        <v>23</v>
      </c>
      <c r="H41" s="43">
        <v>3.72337962962963E-2</v>
      </c>
      <c r="I41" s="27">
        <f t="shared" si="0"/>
        <v>53.616666666666667</v>
      </c>
      <c r="J41" s="23">
        <f t="shared" si="1"/>
        <v>616.72365557973274</v>
      </c>
    </row>
    <row r="42" spans="1:10" ht="12.95" customHeight="1">
      <c r="A42" s="41">
        <v>184</v>
      </c>
      <c r="B42" s="42" t="s">
        <v>146</v>
      </c>
      <c r="C42" s="41" t="s">
        <v>147</v>
      </c>
      <c r="D42" s="41" t="s">
        <v>99</v>
      </c>
      <c r="E42" s="41">
        <v>92</v>
      </c>
      <c r="F42" s="41" t="s">
        <v>99</v>
      </c>
      <c r="G42" s="41">
        <v>9</v>
      </c>
      <c r="H42" s="43">
        <v>3.8553240740740742E-2</v>
      </c>
      <c r="I42" s="27">
        <f t="shared" si="0"/>
        <v>55.516666666666666</v>
      </c>
      <c r="J42" s="23">
        <f t="shared" si="1"/>
        <v>595.61693185229672</v>
      </c>
    </row>
    <row r="43" spans="1:10" ht="12.95" customHeight="1">
      <c r="A43" s="41">
        <v>186</v>
      </c>
      <c r="B43" s="42" t="s">
        <v>148</v>
      </c>
      <c r="C43" s="41" t="s">
        <v>92</v>
      </c>
      <c r="D43" s="41">
        <v>54</v>
      </c>
      <c r="E43" s="41" t="s">
        <v>99</v>
      </c>
      <c r="F43" s="41" t="s">
        <v>99</v>
      </c>
      <c r="G43" s="41">
        <v>26</v>
      </c>
      <c r="H43" s="43">
        <v>3.8668981481481478E-2</v>
      </c>
      <c r="I43" s="27">
        <f t="shared" si="0"/>
        <v>55.68333333333333</v>
      </c>
      <c r="J43" s="23">
        <f t="shared" si="1"/>
        <v>593.83418138281968</v>
      </c>
    </row>
    <row r="44" spans="1:10" ht="12.95" customHeight="1">
      <c r="A44" s="41">
        <v>201</v>
      </c>
      <c r="B44" s="42" t="s">
        <v>80</v>
      </c>
      <c r="C44" s="41" t="s">
        <v>122</v>
      </c>
      <c r="D44" s="41">
        <v>65</v>
      </c>
      <c r="E44" s="41" t="s">
        <v>99</v>
      </c>
      <c r="F44" s="41">
        <v>34</v>
      </c>
      <c r="G44" s="41">
        <v>7</v>
      </c>
      <c r="H44" s="41" t="s">
        <v>149</v>
      </c>
      <c r="I44" s="27">
        <f t="shared" si="0"/>
        <v>63.6</v>
      </c>
      <c r="J44" s="23">
        <f t="shared" si="1"/>
        <v>519.91614255765205</v>
      </c>
    </row>
    <row r="45" spans="1:10" ht="12.95" customHeight="1">
      <c r="A45" s="41">
        <v>204</v>
      </c>
      <c r="B45" s="42" t="s">
        <v>150</v>
      </c>
      <c r="C45" s="41" t="s">
        <v>151</v>
      </c>
      <c r="D45" s="41">
        <v>66</v>
      </c>
      <c r="E45" s="41" t="s">
        <v>99</v>
      </c>
      <c r="F45" s="41">
        <v>35</v>
      </c>
      <c r="G45" s="41">
        <v>7</v>
      </c>
      <c r="H45" s="41" t="s">
        <v>152</v>
      </c>
      <c r="I45" s="27">
        <f t="shared" si="0"/>
        <v>63.866666666666667</v>
      </c>
      <c r="J45" s="23">
        <f t="shared" si="1"/>
        <v>517.7453027139876</v>
      </c>
    </row>
    <row r="46" spans="1:10" ht="12.95" customHeight="1">
      <c r="A46" s="41">
        <v>205</v>
      </c>
      <c r="B46" s="42" t="s">
        <v>153</v>
      </c>
      <c r="C46" s="41" t="s">
        <v>151</v>
      </c>
      <c r="D46" s="41">
        <v>67</v>
      </c>
      <c r="E46" s="41" t="s">
        <v>99</v>
      </c>
      <c r="F46" s="41">
        <v>36</v>
      </c>
      <c r="G46" s="41">
        <v>8</v>
      </c>
      <c r="H46" s="41" t="s">
        <v>154</v>
      </c>
      <c r="I46" s="27">
        <f t="shared" si="0"/>
        <v>64.3</v>
      </c>
      <c r="J46" s="23">
        <f t="shared" si="1"/>
        <v>514.25609123898403</v>
      </c>
    </row>
    <row r="47" spans="1:10" ht="12.95" customHeight="1">
      <c r="A47" s="11"/>
      <c r="B47"/>
      <c r="C47" s="11"/>
      <c r="D47" s="11"/>
      <c r="E47" s="11"/>
      <c r="F47" s="11"/>
      <c r="G47" s="11"/>
      <c r="H47" s="11"/>
      <c r="I47" s="27"/>
      <c r="J47" s="11"/>
    </row>
    <row r="48" spans="1:10" ht="12.95" customHeight="1">
      <c r="A48" s="11"/>
      <c r="B48" s="47" t="s">
        <v>155</v>
      </c>
      <c r="C48" s="11"/>
      <c r="D48" s="11"/>
      <c r="E48" s="11"/>
      <c r="F48" s="11"/>
      <c r="G48" s="11"/>
      <c r="H48" s="11"/>
      <c r="I48" s="27"/>
      <c r="J48" s="11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5" workbookViewId="0">
      <selection activeCell="H6" sqref="H6"/>
    </sheetView>
  </sheetViews>
  <sheetFormatPr defaultRowHeight="12.75"/>
  <cols>
    <col min="2" max="2" width="21.28515625" style="53" customWidth="1"/>
    <col min="7" max="7" width="9.140625" style="26"/>
  </cols>
  <sheetData>
    <row r="1" spans="1:8" ht="15">
      <c r="A1" s="48" t="s">
        <v>163</v>
      </c>
      <c r="B1" s="49" t="s">
        <v>164</v>
      </c>
      <c r="C1" s="50" t="s">
        <v>165</v>
      </c>
      <c r="D1" s="50" t="s">
        <v>166</v>
      </c>
      <c r="E1" s="50"/>
      <c r="F1" s="50" t="s">
        <v>167</v>
      </c>
      <c r="G1" s="27" t="s">
        <v>95</v>
      </c>
      <c r="H1" s="50" t="s">
        <v>4</v>
      </c>
    </row>
    <row r="2" spans="1:8" ht="15">
      <c r="A2" s="48"/>
      <c r="B2" s="49"/>
      <c r="C2" s="50"/>
      <c r="D2" s="50"/>
      <c r="E2" s="50"/>
      <c r="F2" s="50"/>
      <c r="G2" s="27" t="s">
        <v>96</v>
      </c>
    </row>
    <row r="3" spans="1:8" ht="15">
      <c r="A3" s="24">
        <v>1</v>
      </c>
      <c r="B3" s="51" t="s">
        <v>168</v>
      </c>
      <c r="C3" s="24" t="s">
        <v>98</v>
      </c>
      <c r="D3" s="24" t="s">
        <v>169</v>
      </c>
      <c r="E3" s="24"/>
      <c r="F3" s="25">
        <v>2.8252314814814813E-2</v>
      </c>
      <c r="G3" s="52">
        <f>HOUR(F3)*60+MINUTE(F3)+SECOND(F3)/60</f>
        <v>40.68333333333333</v>
      </c>
    </row>
    <row r="4" spans="1:8" ht="15">
      <c r="B4" s="51" t="s">
        <v>170</v>
      </c>
      <c r="G4" s="52"/>
    </row>
    <row r="5" spans="1:8" ht="15">
      <c r="B5" s="51"/>
      <c r="G5" s="52"/>
    </row>
    <row r="6" spans="1:8" ht="15">
      <c r="A6" s="24">
        <v>6</v>
      </c>
      <c r="B6" s="51" t="s">
        <v>101</v>
      </c>
      <c r="C6" s="24" t="s">
        <v>98</v>
      </c>
      <c r="D6" s="24" t="s">
        <v>169</v>
      </c>
      <c r="E6" s="24"/>
      <c r="F6" s="25">
        <v>3.0081018518518521E-2</v>
      </c>
      <c r="G6" s="52">
        <f t="shared" ref="G6:G35" si="0">HOUR(F6)*60+MINUTE(F6)+SECOND(F6)/60</f>
        <v>43.31666666666667</v>
      </c>
      <c r="H6" s="23">
        <f>$G$3/G6*1000</f>
        <v>939.20738745671395</v>
      </c>
    </row>
    <row r="7" spans="1:8" ht="15">
      <c r="A7" s="24">
        <v>11</v>
      </c>
      <c r="B7" s="51" t="s">
        <v>2</v>
      </c>
      <c r="C7" s="24" t="s">
        <v>98</v>
      </c>
      <c r="D7" s="24" t="s">
        <v>169</v>
      </c>
      <c r="E7" s="24"/>
      <c r="F7" s="25">
        <v>3.079861111111111E-2</v>
      </c>
      <c r="G7" s="52">
        <f t="shared" si="0"/>
        <v>44.35</v>
      </c>
      <c r="H7" s="23">
        <f t="shared" ref="H7:H35" si="1">$G$3/G7*1000</f>
        <v>917.32431416760608</v>
      </c>
    </row>
    <row r="8" spans="1:8" ht="15">
      <c r="A8" s="24">
        <v>15</v>
      </c>
      <c r="B8" s="51" t="s">
        <v>76</v>
      </c>
      <c r="C8" s="24" t="s">
        <v>98</v>
      </c>
      <c r="D8" s="24" t="s">
        <v>171</v>
      </c>
      <c r="E8" s="24"/>
      <c r="F8" s="25">
        <v>3.1111111111111107E-2</v>
      </c>
      <c r="G8" s="52">
        <f t="shared" si="0"/>
        <v>44.8</v>
      </c>
      <c r="H8" s="23">
        <f t="shared" si="1"/>
        <v>908.11011904761904</v>
      </c>
    </row>
    <row r="9" spans="1:8" ht="15">
      <c r="A9" s="24">
        <v>20</v>
      </c>
      <c r="B9" s="51" t="s">
        <v>105</v>
      </c>
      <c r="C9" s="24" t="s">
        <v>98</v>
      </c>
      <c r="D9" s="24" t="s">
        <v>171</v>
      </c>
      <c r="E9" s="24"/>
      <c r="F9" s="25">
        <v>3.170138888888889E-2</v>
      </c>
      <c r="G9" s="52">
        <f t="shared" si="0"/>
        <v>45.65</v>
      </c>
      <c r="H9" s="23">
        <f t="shared" si="1"/>
        <v>891.20116830960205</v>
      </c>
    </row>
    <row r="10" spans="1:8" ht="15">
      <c r="A10" s="24">
        <v>24</v>
      </c>
      <c r="B10" s="51" t="s">
        <v>172</v>
      </c>
      <c r="C10" s="24" t="s">
        <v>98</v>
      </c>
      <c r="D10" s="24" t="s">
        <v>169</v>
      </c>
      <c r="E10" s="24"/>
      <c r="F10" s="25">
        <v>3.2233796296296295E-2</v>
      </c>
      <c r="G10" s="52">
        <f t="shared" si="0"/>
        <v>46.416666666666664</v>
      </c>
      <c r="H10" s="23">
        <f t="shared" si="1"/>
        <v>876.48114901256736</v>
      </c>
    </row>
    <row r="11" spans="1:8" ht="15">
      <c r="A11" s="24">
        <v>29</v>
      </c>
      <c r="B11" s="51" t="s">
        <v>108</v>
      </c>
      <c r="C11" s="24" t="s">
        <v>98</v>
      </c>
      <c r="D11" s="24" t="s">
        <v>173</v>
      </c>
      <c r="E11" s="24"/>
      <c r="F11" s="25">
        <v>3.2557870370370369E-2</v>
      </c>
      <c r="G11" s="52">
        <f t="shared" si="0"/>
        <v>46.883333333333333</v>
      </c>
      <c r="H11" s="23">
        <f t="shared" si="1"/>
        <v>867.75684322787049</v>
      </c>
    </row>
    <row r="12" spans="1:8" ht="15">
      <c r="A12" s="24">
        <v>50</v>
      </c>
      <c r="B12" s="51" t="s">
        <v>23</v>
      </c>
      <c r="C12" s="24" t="s">
        <v>98</v>
      </c>
      <c r="D12" s="24" t="s">
        <v>171</v>
      </c>
      <c r="E12" s="24"/>
      <c r="F12" s="25">
        <v>3.3935185185185186E-2</v>
      </c>
      <c r="G12" s="52">
        <f t="shared" si="0"/>
        <v>48.866666666666667</v>
      </c>
      <c r="H12" s="23">
        <f t="shared" si="1"/>
        <v>832.53751705320587</v>
      </c>
    </row>
    <row r="13" spans="1:8" ht="15">
      <c r="A13" s="24">
        <v>56</v>
      </c>
      <c r="B13" s="51" t="s">
        <v>111</v>
      </c>
      <c r="C13" s="24" t="s">
        <v>98</v>
      </c>
      <c r="D13" s="24" t="s">
        <v>173</v>
      </c>
      <c r="E13" s="24"/>
      <c r="F13" s="25">
        <v>3.4965277777777783E-2</v>
      </c>
      <c r="G13" s="52">
        <f t="shared" si="0"/>
        <v>50.35</v>
      </c>
      <c r="H13" s="23">
        <f t="shared" si="1"/>
        <v>808.01059251903337</v>
      </c>
    </row>
    <row r="14" spans="1:8" ht="15">
      <c r="A14" s="24">
        <v>72</v>
      </c>
      <c r="B14" s="51" t="s">
        <v>174</v>
      </c>
      <c r="C14" s="24" t="s">
        <v>98</v>
      </c>
      <c r="D14" s="24" t="s">
        <v>171</v>
      </c>
      <c r="E14" s="24"/>
      <c r="F14" s="25">
        <v>3.5497685185185188E-2</v>
      </c>
      <c r="G14" s="52">
        <f t="shared" si="0"/>
        <v>51.116666666666667</v>
      </c>
      <c r="H14" s="23">
        <f t="shared" si="1"/>
        <v>795.8917508966415</v>
      </c>
    </row>
    <row r="15" spans="1:8" ht="15">
      <c r="A15" s="24">
        <v>73</v>
      </c>
      <c r="B15" s="51" t="s">
        <v>175</v>
      </c>
      <c r="C15" s="24" t="s">
        <v>8</v>
      </c>
      <c r="D15" s="24" t="s">
        <v>169</v>
      </c>
      <c r="E15" s="24"/>
      <c r="F15" s="25">
        <v>3.5543981481481475E-2</v>
      </c>
      <c r="G15" s="52">
        <f t="shared" si="0"/>
        <v>51.18333333333333</v>
      </c>
      <c r="H15" s="23">
        <f t="shared" si="1"/>
        <v>794.85509605991535</v>
      </c>
    </row>
    <row r="16" spans="1:8" ht="15">
      <c r="A16" s="24">
        <v>76</v>
      </c>
      <c r="B16" s="51" t="s">
        <v>176</v>
      </c>
      <c r="C16" s="24" t="s">
        <v>98</v>
      </c>
      <c r="D16" s="24" t="s">
        <v>173</v>
      </c>
      <c r="E16" s="24"/>
      <c r="F16" s="25">
        <v>3.5740740740740747E-2</v>
      </c>
      <c r="G16" s="52">
        <f t="shared" si="0"/>
        <v>51.466666666666669</v>
      </c>
      <c r="H16" s="23">
        <f t="shared" si="1"/>
        <v>790.47927461139886</v>
      </c>
    </row>
    <row r="17" spans="1:8" ht="15">
      <c r="A17" s="24">
        <v>94</v>
      </c>
      <c r="B17" s="51" t="s">
        <v>128</v>
      </c>
      <c r="C17" s="24" t="s">
        <v>98</v>
      </c>
      <c r="D17" s="24" t="s">
        <v>171</v>
      </c>
      <c r="E17" s="24"/>
      <c r="F17" s="25">
        <v>3.7071759259259256E-2</v>
      </c>
      <c r="G17" s="52">
        <f t="shared" si="0"/>
        <v>53.383333333333333</v>
      </c>
      <c r="H17" s="23">
        <f t="shared" si="1"/>
        <v>762.09803309397444</v>
      </c>
    </row>
    <row r="18" spans="1:8" ht="15">
      <c r="A18" s="24">
        <v>101</v>
      </c>
      <c r="B18" s="51" t="s">
        <v>177</v>
      </c>
      <c r="C18" s="24" t="s">
        <v>98</v>
      </c>
      <c r="D18" s="24" t="s">
        <v>173</v>
      </c>
      <c r="E18" s="24"/>
      <c r="F18" s="25">
        <v>3.770833333333333E-2</v>
      </c>
      <c r="G18" s="52">
        <f t="shared" si="0"/>
        <v>54.3</v>
      </c>
      <c r="H18" s="23">
        <f t="shared" si="1"/>
        <v>749.23265807243706</v>
      </c>
    </row>
    <row r="19" spans="1:8" ht="15">
      <c r="A19" s="24">
        <v>112</v>
      </c>
      <c r="B19" s="51" t="s">
        <v>157</v>
      </c>
      <c r="C19" s="24" t="s">
        <v>8</v>
      </c>
      <c r="D19" s="24" t="s">
        <v>171</v>
      </c>
      <c r="E19" s="24" t="s">
        <v>178</v>
      </c>
      <c r="F19" s="25">
        <v>3.8402777777777779E-2</v>
      </c>
      <c r="G19" s="52">
        <f t="shared" si="0"/>
        <v>55.3</v>
      </c>
      <c r="H19" s="23">
        <f t="shared" si="1"/>
        <v>735.68414707655211</v>
      </c>
    </row>
    <row r="20" spans="1:8" ht="15">
      <c r="A20" s="24">
        <v>113</v>
      </c>
      <c r="B20" s="51" t="s">
        <v>124</v>
      </c>
      <c r="C20" s="24" t="s">
        <v>98</v>
      </c>
      <c r="D20" s="24" t="s">
        <v>179</v>
      </c>
      <c r="E20" s="24"/>
      <c r="F20" s="25">
        <v>3.8414351851851852E-2</v>
      </c>
      <c r="G20" s="52">
        <f t="shared" si="0"/>
        <v>55.31666666666667</v>
      </c>
      <c r="H20" s="23">
        <f t="shared" si="1"/>
        <v>735.46248870141596</v>
      </c>
    </row>
    <row r="21" spans="1:8" ht="15">
      <c r="A21" s="24">
        <v>116</v>
      </c>
      <c r="B21" s="51" t="s">
        <v>3</v>
      </c>
      <c r="C21" s="24" t="s">
        <v>98</v>
      </c>
      <c r="D21" s="24" t="s">
        <v>180</v>
      </c>
      <c r="E21" s="24" t="s">
        <v>36</v>
      </c>
      <c r="F21" s="25">
        <v>3.8657407407407404E-2</v>
      </c>
      <c r="G21" s="52">
        <f t="shared" si="0"/>
        <v>55.666666666666664</v>
      </c>
      <c r="H21" s="23">
        <f t="shared" si="1"/>
        <v>730.83832335329339</v>
      </c>
    </row>
    <row r="22" spans="1:8" ht="15">
      <c r="A22" s="24">
        <v>122</v>
      </c>
      <c r="B22" s="51" t="s">
        <v>181</v>
      </c>
      <c r="C22" s="24" t="s">
        <v>98</v>
      </c>
      <c r="D22" s="24" t="s">
        <v>179</v>
      </c>
      <c r="E22" s="24"/>
      <c r="F22" s="25">
        <v>3.9189814814814809E-2</v>
      </c>
      <c r="G22" s="52">
        <f t="shared" si="0"/>
        <v>56.43333333333333</v>
      </c>
      <c r="H22" s="23">
        <f t="shared" si="1"/>
        <v>720.90962787950389</v>
      </c>
    </row>
    <row r="23" spans="1:8" ht="15">
      <c r="A23" s="24">
        <v>130</v>
      </c>
      <c r="B23" s="51" t="s">
        <v>182</v>
      </c>
      <c r="C23" s="24" t="s">
        <v>8</v>
      </c>
      <c r="D23" s="24" t="s">
        <v>179</v>
      </c>
      <c r="E23" s="24"/>
      <c r="F23" s="25">
        <v>4.0034722222222222E-2</v>
      </c>
      <c r="G23" s="52">
        <f t="shared" si="0"/>
        <v>57.65</v>
      </c>
      <c r="H23" s="23">
        <f t="shared" si="1"/>
        <v>705.69528765539167</v>
      </c>
    </row>
    <row r="24" spans="1:8" ht="15">
      <c r="A24" s="24">
        <v>132</v>
      </c>
      <c r="B24" s="51" t="s">
        <v>17</v>
      </c>
      <c r="C24" s="24" t="s">
        <v>98</v>
      </c>
      <c r="D24" s="24" t="s">
        <v>173</v>
      </c>
      <c r="E24" s="24"/>
      <c r="F24" s="25">
        <v>4.0115740740740737E-2</v>
      </c>
      <c r="G24" s="52">
        <f t="shared" si="0"/>
        <v>57.766666666666666</v>
      </c>
      <c r="H24" s="23">
        <f t="shared" si="1"/>
        <v>704.270051933064</v>
      </c>
    </row>
    <row r="25" spans="1:8" ht="15">
      <c r="A25" s="24">
        <v>140</v>
      </c>
      <c r="B25" s="51" t="s">
        <v>183</v>
      </c>
      <c r="C25" s="24" t="s">
        <v>8</v>
      </c>
      <c r="D25" s="24" t="s">
        <v>179</v>
      </c>
      <c r="E25" s="24"/>
      <c r="F25" s="25">
        <v>4.071759259259259E-2</v>
      </c>
      <c r="G25" s="52">
        <f t="shared" si="0"/>
        <v>58.633333333333333</v>
      </c>
      <c r="H25" s="23">
        <f t="shared" si="1"/>
        <v>693.86014781125641</v>
      </c>
    </row>
    <row r="26" spans="1:8" ht="15">
      <c r="A26" s="24">
        <v>151</v>
      </c>
      <c r="B26" s="51" t="s">
        <v>15</v>
      </c>
      <c r="C26" s="24" t="s">
        <v>98</v>
      </c>
      <c r="D26" s="24" t="s">
        <v>179</v>
      </c>
      <c r="E26" s="24"/>
      <c r="F26" s="25">
        <v>4.1666666666666664E-2</v>
      </c>
      <c r="G26" s="52">
        <f t="shared" si="0"/>
        <v>60</v>
      </c>
      <c r="H26" s="23">
        <f t="shared" si="1"/>
        <v>678.05555555555554</v>
      </c>
    </row>
    <row r="27" spans="1:8" ht="15">
      <c r="A27" s="24">
        <v>173</v>
      </c>
      <c r="B27" s="51" t="s">
        <v>159</v>
      </c>
      <c r="C27" s="24" t="s">
        <v>8</v>
      </c>
      <c r="D27" s="24" t="s">
        <v>169</v>
      </c>
      <c r="E27" s="24"/>
      <c r="F27" s="25">
        <v>4.3634259259259262E-2</v>
      </c>
      <c r="G27" s="52">
        <f t="shared" si="0"/>
        <v>62.833333333333336</v>
      </c>
      <c r="H27" s="23">
        <f t="shared" si="1"/>
        <v>647.48010610079564</v>
      </c>
    </row>
    <row r="28" spans="1:8" ht="15">
      <c r="A28" s="24">
        <v>174</v>
      </c>
      <c r="B28" s="51" t="s">
        <v>184</v>
      </c>
      <c r="C28" s="24" t="s">
        <v>8</v>
      </c>
      <c r="D28" s="24" t="s">
        <v>179</v>
      </c>
      <c r="E28" s="24"/>
      <c r="F28" s="25">
        <v>4.370370370370371E-2</v>
      </c>
      <c r="G28" s="52">
        <f t="shared" si="0"/>
        <v>62.93333333333333</v>
      </c>
      <c r="H28" s="23">
        <f t="shared" si="1"/>
        <v>646.45127118644064</v>
      </c>
    </row>
    <row r="29" spans="1:8" ht="15">
      <c r="A29" s="24">
        <v>176</v>
      </c>
      <c r="B29" s="51" t="s">
        <v>185</v>
      </c>
      <c r="C29" s="24" t="s">
        <v>98</v>
      </c>
      <c r="D29" s="24" t="s">
        <v>186</v>
      </c>
      <c r="E29" s="24"/>
      <c r="F29" s="25">
        <v>4.3854166666666666E-2</v>
      </c>
      <c r="G29" s="52">
        <f t="shared" si="0"/>
        <v>63.15</v>
      </c>
      <c r="H29" s="23">
        <f t="shared" si="1"/>
        <v>644.23330694114532</v>
      </c>
    </row>
    <row r="30" spans="1:8" ht="15">
      <c r="A30" s="24">
        <v>190</v>
      </c>
      <c r="B30" s="51" t="s">
        <v>187</v>
      </c>
      <c r="C30" s="24" t="s">
        <v>98</v>
      </c>
      <c r="D30" s="24" t="s">
        <v>188</v>
      </c>
      <c r="E30" s="24"/>
      <c r="F30" s="25">
        <v>4.4814814814814814E-2</v>
      </c>
      <c r="G30" s="52">
        <f t="shared" si="0"/>
        <v>64.533333333333331</v>
      </c>
      <c r="H30" s="23">
        <f t="shared" si="1"/>
        <v>630.42355371900828</v>
      </c>
    </row>
    <row r="31" spans="1:8" ht="15">
      <c r="A31" s="24">
        <v>204</v>
      </c>
      <c r="B31" s="51" t="s">
        <v>160</v>
      </c>
      <c r="C31" s="24" t="s">
        <v>98</v>
      </c>
      <c r="D31" s="24" t="s">
        <v>186</v>
      </c>
      <c r="E31" s="24"/>
      <c r="F31" s="25">
        <v>4.6446759259259257E-2</v>
      </c>
      <c r="G31" s="52">
        <f t="shared" si="0"/>
        <v>66.88333333333334</v>
      </c>
      <c r="H31" s="23">
        <f t="shared" si="1"/>
        <v>608.27311238474942</v>
      </c>
    </row>
    <row r="32" spans="1:8" ht="15">
      <c r="A32" s="24">
        <v>210</v>
      </c>
      <c r="B32" s="51" t="s">
        <v>189</v>
      </c>
      <c r="C32" s="24" t="s">
        <v>8</v>
      </c>
      <c r="D32" s="24" t="s">
        <v>169</v>
      </c>
      <c r="E32" s="24"/>
      <c r="F32" s="25">
        <v>4.7291666666666669E-2</v>
      </c>
      <c r="G32" s="52">
        <f t="shared" si="0"/>
        <v>68.099999999999994</v>
      </c>
      <c r="H32" s="23">
        <f t="shared" si="1"/>
        <v>597.4057758198727</v>
      </c>
    </row>
    <row r="33" spans="1:8" ht="15">
      <c r="A33" s="24">
        <v>219</v>
      </c>
      <c r="B33" s="51" t="s">
        <v>6</v>
      </c>
      <c r="C33" s="24" t="s">
        <v>8</v>
      </c>
      <c r="D33" s="24" t="s">
        <v>171</v>
      </c>
      <c r="E33" s="24"/>
      <c r="F33" s="25">
        <v>4.9756944444444444E-2</v>
      </c>
      <c r="G33" s="52">
        <f t="shared" si="0"/>
        <v>71.650000000000006</v>
      </c>
      <c r="H33" s="23">
        <f t="shared" si="1"/>
        <v>567.80646662014408</v>
      </c>
    </row>
    <row r="34" spans="1:8" ht="15">
      <c r="A34" s="24">
        <v>227</v>
      </c>
      <c r="B34" s="51" t="s">
        <v>190</v>
      </c>
      <c r="C34" s="24" t="s">
        <v>98</v>
      </c>
      <c r="D34" s="24" t="s">
        <v>188</v>
      </c>
      <c r="E34" s="24"/>
      <c r="F34" s="25">
        <v>5.2060185185185182E-2</v>
      </c>
      <c r="G34" s="52">
        <f t="shared" si="0"/>
        <v>74.966666666666669</v>
      </c>
      <c r="H34" s="23">
        <f t="shared" si="1"/>
        <v>542.68563806136046</v>
      </c>
    </row>
    <row r="35" spans="1:8" ht="15">
      <c r="A35" s="24">
        <v>229</v>
      </c>
      <c r="B35" s="51" t="s">
        <v>80</v>
      </c>
      <c r="C35" s="24" t="s">
        <v>8</v>
      </c>
      <c r="D35" s="24" t="s">
        <v>171</v>
      </c>
      <c r="E35" s="24"/>
      <c r="F35" s="25">
        <v>5.2430555555555557E-2</v>
      </c>
      <c r="G35" s="52">
        <f t="shared" si="0"/>
        <v>75.5</v>
      </c>
      <c r="H35" s="23">
        <f t="shared" si="1"/>
        <v>538.85209713024278</v>
      </c>
    </row>
    <row r="37" spans="1:8" ht="15">
      <c r="A37" s="24">
        <v>233</v>
      </c>
      <c r="B37" s="53" t="s">
        <v>192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1" workbookViewId="0">
      <selection activeCell="D11" sqref="D11"/>
    </sheetView>
  </sheetViews>
  <sheetFormatPr defaultRowHeight="12.75"/>
  <cols>
    <col min="2" max="2" width="21.28515625" customWidth="1"/>
    <col min="4" max="4" width="9.7109375" customWidth="1"/>
    <col min="5" max="5" width="9.140625" style="27"/>
    <col min="6" max="6" width="9.140625" style="11"/>
  </cols>
  <sheetData>
    <row r="1" spans="1:9" ht="13.5" thickBot="1">
      <c r="D1" s="11" t="s">
        <v>95</v>
      </c>
      <c r="E1" s="27" t="s">
        <v>95</v>
      </c>
      <c r="F1" s="11" t="s">
        <v>4</v>
      </c>
    </row>
    <row r="2" spans="1:9" ht="29.25" thickBot="1">
      <c r="A2" s="54" t="s">
        <v>21</v>
      </c>
      <c r="B2" s="54" t="s">
        <v>194</v>
      </c>
      <c r="C2" s="54" t="s">
        <v>20</v>
      </c>
      <c r="D2" s="54" t="s">
        <v>195</v>
      </c>
      <c r="E2" s="27" t="s">
        <v>196</v>
      </c>
    </row>
    <row r="3" spans="1:9" ht="14.25">
      <c r="A3" s="54">
        <v>1</v>
      </c>
      <c r="B3" s="54" t="s">
        <v>197</v>
      </c>
      <c r="C3" s="54" t="s">
        <v>98</v>
      </c>
      <c r="D3" s="54">
        <v>44.45</v>
      </c>
      <c r="E3" s="27">
        <v>44.75</v>
      </c>
    </row>
    <row r="4" spans="1:9" ht="13.5" thickBot="1"/>
    <row r="5" spans="1:9" ht="15" thickBot="1">
      <c r="A5" s="54">
        <v>5</v>
      </c>
      <c r="B5" s="54" t="s">
        <v>198</v>
      </c>
      <c r="C5" s="54" t="s">
        <v>98</v>
      </c>
      <c r="D5" s="54">
        <v>47.27</v>
      </c>
      <c r="E5" s="27">
        <v>47.45</v>
      </c>
      <c r="F5" s="23">
        <f>$E$3/E5*1000</f>
        <v>943.09799789251838</v>
      </c>
    </row>
    <row r="6" spans="1:9" ht="15" thickBot="1">
      <c r="A6" s="54">
        <v>19</v>
      </c>
      <c r="B6" s="54" t="s">
        <v>199</v>
      </c>
      <c r="C6" s="54" t="s">
        <v>10</v>
      </c>
      <c r="D6" s="54">
        <v>52.14</v>
      </c>
      <c r="E6" s="27">
        <v>52.23</v>
      </c>
      <c r="F6" s="23">
        <f t="shared" ref="F6:F35" si="0">$E$3/E6*1000</f>
        <v>856.78728699980854</v>
      </c>
    </row>
    <row r="7" spans="1:9" ht="15" thickBot="1">
      <c r="A7" s="54">
        <v>21</v>
      </c>
      <c r="B7" s="54" t="s">
        <v>200</v>
      </c>
      <c r="C7" s="54" t="s">
        <v>10</v>
      </c>
      <c r="D7" s="54">
        <v>52.27</v>
      </c>
      <c r="E7" s="27">
        <v>52.45</v>
      </c>
      <c r="F7" s="23">
        <f t="shared" si="0"/>
        <v>853.19351763584359</v>
      </c>
    </row>
    <row r="8" spans="1:9" ht="15" thickBot="1">
      <c r="A8" s="54">
        <v>22</v>
      </c>
      <c r="B8" s="54" t="s">
        <v>201</v>
      </c>
      <c r="C8" s="54" t="s">
        <v>98</v>
      </c>
      <c r="D8" s="54">
        <v>52.49</v>
      </c>
      <c r="E8" s="27">
        <v>52.82</v>
      </c>
      <c r="F8" s="23">
        <f t="shared" si="0"/>
        <v>847.21696327148811</v>
      </c>
    </row>
    <row r="9" spans="1:9" ht="15" thickBot="1">
      <c r="A9" s="54">
        <v>26</v>
      </c>
      <c r="B9" s="54" t="s">
        <v>202</v>
      </c>
      <c r="C9" s="54" t="s">
        <v>5</v>
      </c>
      <c r="D9" s="54">
        <v>53.15</v>
      </c>
      <c r="E9" s="27">
        <v>53.25</v>
      </c>
      <c r="F9" s="23">
        <f t="shared" si="0"/>
        <v>840.37558685446015</v>
      </c>
    </row>
    <row r="10" spans="1:9" ht="15" thickBot="1">
      <c r="A10" s="54">
        <v>27</v>
      </c>
      <c r="B10" s="54" t="s">
        <v>203</v>
      </c>
      <c r="C10" s="54" t="s">
        <v>98</v>
      </c>
      <c r="D10" s="54">
        <v>53.27</v>
      </c>
      <c r="E10" s="27">
        <v>53.45</v>
      </c>
      <c r="F10" s="23">
        <f t="shared" si="0"/>
        <v>837.23105706267529</v>
      </c>
    </row>
    <row r="11" spans="1:9" ht="15" thickBot="1">
      <c r="A11" s="54">
        <v>38</v>
      </c>
      <c r="B11" s="54" t="s">
        <v>204</v>
      </c>
      <c r="C11" s="54" t="s">
        <v>5</v>
      </c>
      <c r="D11" s="54">
        <v>55.48</v>
      </c>
      <c r="E11" s="27">
        <v>55.8</v>
      </c>
      <c r="F11" s="23">
        <f t="shared" si="0"/>
        <v>801.97132616487454</v>
      </c>
    </row>
    <row r="12" spans="1:9" ht="15" thickBot="1">
      <c r="A12" s="54">
        <v>58</v>
      </c>
      <c r="B12" s="54" t="s">
        <v>205</v>
      </c>
      <c r="C12" s="54" t="s">
        <v>98</v>
      </c>
      <c r="D12" s="54">
        <v>58.31</v>
      </c>
      <c r="E12" s="27">
        <v>58.52</v>
      </c>
      <c r="F12" s="23">
        <f t="shared" si="0"/>
        <v>764.6958304853041</v>
      </c>
    </row>
    <row r="13" spans="1:9" ht="15" thickBot="1">
      <c r="A13" s="54">
        <v>59</v>
      </c>
      <c r="B13" s="54" t="s">
        <v>206</v>
      </c>
      <c r="C13" s="54" t="s">
        <v>5</v>
      </c>
      <c r="D13" s="54">
        <v>58.37</v>
      </c>
      <c r="E13" s="27">
        <v>58.62</v>
      </c>
      <c r="F13" s="23">
        <f t="shared" si="0"/>
        <v>763.39133401569438</v>
      </c>
    </row>
    <row r="14" spans="1:9" ht="15" thickBot="1">
      <c r="A14" s="54">
        <v>61</v>
      </c>
      <c r="B14" s="54" t="s">
        <v>207</v>
      </c>
      <c r="C14" s="54" t="s">
        <v>10</v>
      </c>
      <c r="D14" s="54">
        <v>58.44</v>
      </c>
      <c r="E14" s="27">
        <v>58.77</v>
      </c>
      <c r="F14" s="23">
        <f t="shared" si="0"/>
        <v>761.44291305087631</v>
      </c>
    </row>
    <row r="15" spans="1:9" ht="15" thickBot="1">
      <c r="A15" s="54">
        <v>62</v>
      </c>
      <c r="B15" s="54" t="s">
        <v>208</v>
      </c>
      <c r="C15" s="54" t="s">
        <v>11</v>
      </c>
      <c r="D15" s="54">
        <v>58.55</v>
      </c>
      <c r="E15" s="27">
        <v>58.92</v>
      </c>
      <c r="F15" s="23">
        <f t="shared" si="0"/>
        <v>759.50441276306856</v>
      </c>
      <c r="G15" t="s">
        <v>209</v>
      </c>
      <c r="I15" t="s">
        <v>210</v>
      </c>
    </row>
    <row r="16" spans="1:9" ht="15" thickBot="1">
      <c r="A16" s="54">
        <v>67</v>
      </c>
      <c r="B16" s="54" t="s">
        <v>211</v>
      </c>
      <c r="C16" s="54" t="s">
        <v>10</v>
      </c>
      <c r="D16" s="54">
        <v>59.03</v>
      </c>
      <c r="E16" s="27">
        <v>59.05</v>
      </c>
      <c r="F16" s="23">
        <f t="shared" si="0"/>
        <v>757.83234546994072</v>
      </c>
    </row>
    <row r="17" spans="1:7" ht="15" thickBot="1">
      <c r="A17" s="54">
        <v>68</v>
      </c>
      <c r="B17" s="54" t="s">
        <v>212</v>
      </c>
      <c r="C17" s="54" t="s">
        <v>5</v>
      </c>
      <c r="D17" s="54">
        <v>59.04</v>
      </c>
      <c r="E17" s="27">
        <v>59.67</v>
      </c>
      <c r="F17" s="23">
        <f t="shared" si="0"/>
        <v>749.95810289927931</v>
      </c>
    </row>
    <row r="18" spans="1:7" ht="15" thickBot="1">
      <c r="A18" s="54">
        <v>71</v>
      </c>
      <c r="B18" s="54" t="s">
        <v>213</v>
      </c>
      <c r="C18" s="54" t="s">
        <v>10</v>
      </c>
      <c r="D18" s="54">
        <v>59.3</v>
      </c>
      <c r="E18" s="27">
        <v>59.5</v>
      </c>
      <c r="F18" s="23">
        <f t="shared" si="0"/>
        <v>752.10084033613441</v>
      </c>
    </row>
    <row r="19" spans="1:7" ht="15" thickBot="1">
      <c r="A19" s="54">
        <v>73</v>
      </c>
      <c r="B19" s="54" t="s">
        <v>214</v>
      </c>
      <c r="C19" s="54" t="s">
        <v>8</v>
      </c>
      <c r="D19" s="54">
        <v>59.38</v>
      </c>
      <c r="E19" s="27">
        <v>59.63</v>
      </c>
      <c r="F19" s="23">
        <f t="shared" si="0"/>
        <v>750.46117725976853</v>
      </c>
      <c r="G19" t="s">
        <v>210</v>
      </c>
    </row>
    <row r="20" spans="1:7" ht="15" thickBot="1">
      <c r="A20" s="54">
        <v>77</v>
      </c>
      <c r="B20" s="54" t="s">
        <v>215</v>
      </c>
      <c r="C20" s="54" t="s">
        <v>11</v>
      </c>
      <c r="D20" s="54">
        <v>60.2</v>
      </c>
      <c r="E20" s="27">
        <v>60.37</v>
      </c>
      <c r="F20" s="23">
        <f t="shared" si="0"/>
        <v>741.26221633261559</v>
      </c>
      <c r="G20" t="s">
        <v>210</v>
      </c>
    </row>
    <row r="21" spans="1:7" ht="15" thickBot="1">
      <c r="A21" s="54">
        <v>78</v>
      </c>
      <c r="B21" s="54" t="s">
        <v>216</v>
      </c>
      <c r="C21" s="54" t="s">
        <v>5</v>
      </c>
      <c r="D21" s="54">
        <v>60.27</v>
      </c>
      <c r="E21" s="27">
        <v>60.45</v>
      </c>
      <c r="F21" s="23">
        <f t="shared" si="0"/>
        <v>740.28122415219184</v>
      </c>
    </row>
    <row r="22" spans="1:7" ht="15" thickBot="1">
      <c r="A22" s="54">
        <v>79</v>
      </c>
      <c r="B22" s="54" t="s">
        <v>217</v>
      </c>
      <c r="C22" s="54" t="s">
        <v>10</v>
      </c>
      <c r="D22" s="54">
        <v>60.35</v>
      </c>
      <c r="E22" s="27">
        <v>60.57</v>
      </c>
      <c r="F22" s="23">
        <f t="shared" si="0"/>
        <v>738.81459468383696</v>
      </c>
    </row>
    <row r="23" spans="1:7" ht="15" thickBot="1">
      <c r="A23" s="54">
        <v>80</v>
      </c>
      <c r="B23" s="54" t="s">
        <v>218</v>
      </c>
      <c r="C23" s="54" t="s">
        <v>5</v>
      </c>
      <c r="D23" s="54">
        <v>60.4</v>
      </c>
      <c r="E23" s="27">
        <v>60.67</v>
      </c>
      <c r="F23" s="23">
        <f t="shared" si="0"/>
        <v>737.59683533871771</v>
      </c>
    </row>
    <row r="24" spans="1:7" ht="15" thickBot="1">
      <c r="A24" s="54">
        <v>81</v>
      </c>
      <c r="B24" s="54" t="s">
        <v>219</v>
      </c>
      <c r="C24" s="54" t="s">
        <v>12</v>
      </c>
      <c r="D24" s="54">
        <v>60.46</v>
      </c>
      <c r="E24" s="27">
        <v>60.77</v>
      </c>
      <c r="F24" s="23">
        <f t="shared" si="0"/>
        <v>736.38308375843337</v>
      </c>
      <c r="G24" s="18" t="s">
        <v>245</v>
      </c>
    </row>
    <row r="25" spans="1:7" ht="15" thickBot="1">
      <c r="A25" s="54">
        <v>89</v>
      </c>
      <c r="B25" s="54" t="s">
        <v>220</v>
      </c>
      <c r="C25" s="54" t="s">
        <v>22</v>
      </c>
      <c r="D25" s="54">
        <v>62.53</v>
      </c>
      <c r="E25" s="27">
        <v>62.88</v>
      </c>
      <c r="F25" s="23">
        <f t="shared" si="0"/>
        <v>711.67302798982189</v>
      </c>
      <c r="G25" t="s">
        <v>221</v>
      </c>
    </row>
    <row r="26" spans="1:7" ht="15" thickBot="1">
      <c r="A26" s="54">
        <v>90</v>
      </c>
      <c r="B26" s="54" t="s">
        <v>222</v>
      </c>
      <c r="C26" s="54" t="s">
        <v>5</v>
      </c>
      <c r="D26" s="54">
        <v>63.07</v>
      </c>
      <c r="E26" s="27">
        <v>63.12</v>
      </c>
      <c r="F26" s="23">
        <f t="shared" si="0"/>
        <v>708.96704689480362</v>
      </c>
    </row>
    <row r="27" spans="1:7" ht="15" thickBot="1">
      <c r="A27" s="54">
        <v>91</v>
      </c>
      <c r="B27" s="54" t="s">
        <v>223</v>
      </c>
      <c r="C27" s="54" t="s">
        <v>98</v>
      </c>
      <c r="D27" s="54">
        <v>63.18</v>
      </c>
      <c r="E27" s="27">
        <v>63.3</v>
      </c>
      <c r="F27" s="23">
        <f t="shared" si="0"/>
        <v>706.95102685624011</v>
      </c>
    </row>
    <row r="28" spans="1:7" ht="15" thickBot="1">
      <c r="A28" s="54">
        <v>105</v>
      </c>
      <c r="B28" s="54" t="s">
        <v>224</v>
      </c>
      <c r="C28" s="54" t="s">
        <v>5</v>
      </c>
      <c r="D28" s="54">
        <v>65.069999999999993</v>
      </c>
      <c r="E28" s="27">
        <v>65.12</v>
      </c>
      <c r="F28" s="23">
        <f t="shared" si="0"/>
        <v>687.19287469287462</v>
      </c>
    </row>
    <row r="29" spans="1:7" ht="15" thickBot="1">
      <c r="A29" s="54">
        <v>117</v>
      </c>
      <c r="B29" s="54" t="s">
        <v>225</v>
      </c>
      <c r="C29" s="54" t="s">
        <v>10</v>
      </c>
      <c r="D29" s="54">
        <v>66.3</v>
      </c>
      <c r="E29" s="27">
        <v>66.5</v>
      </c>
      <c r="F29" s="23">
        <f t="shared" si="0"/>
        <v>672.93233082706774</v>
      </c>
    </row>
    <row r="30" spans="1:7" ht="15" thickBot="1">
      <c r="A30" s="54">
        <v>128</v>
      </c>
      <c r="B30" s="54" t="s">
        <v>226</v>
      </c>
      <c r="C30" s="54" t="s">
        <v>227</v>
      </c>
      <c r="D30" s="54">
        <v>70.42</v>
      </c>
      <c r="E30" s="27">
        <v>70.7</v>
      </c>
      <c r="F30" s="23">
        <f t="shared" si="0"/>
        <v>632.95615275813293</v>
      </c>
    </row>
    <row r="31" spans="1:7" ht="15" thickBot="1">
      <c r="A31" s="54">
        <v>145</v>
      </c>
      <c r="B31" s="54" t="s">
        <v>228</v>
      </c>
      <c r="C31" s="54" t="s">
        <v>11</v>
      </c>
      <c r="D31" s="54">
        <v>74.59</v>
      </c>
      <c r="E31" s="27">
        <v>74.98</v>
      </c>
      <c r="F31" s="23">
        <f t="shared" si="0"/>
        <v>596.82582021872497</v>
      </c>
    </row>
    <row r="32" spans="1:7" ht="15" thickBot="1">
      <c r="A32" s="54">
        <v>149</v>
      </c>
      <c r="B32" s="54" t="s">
        <v>229</v>
      </c>
      <c r="C32" s="54" t="s">
        <v>227</v>
      </c>
      <c r="D32" s="54">
        <v>78.05</v>
      </c>
      <c r="E32" s="27">
        <v>78.08</v>
      </c>
      <c r="F32" s="23">
        <f t="shared" si="0"/>
        <v>573.13012295081967</v>
      </c>
    </row>
    <row r="33" spans="1:6" ht="15" thickBot="1">
      <c r="A33" s="54">
        <v>159</v>
      </c>
      <c r="B33" s="54" t="s">
        <v>230</v>
      </c>
      <c r="C33" s="54" t="s">
        <v>11</v>
      </c>
      <c r="D33" s="54">
        <v>84.26</v>
      </c>
      <c r="E33" s="27">
        <v>84.43</v>
      </c>
      <c r="F33" s="23">
        <f t="shared" si="0"/>
        <v>530.02487267558922</v>
      </c>
    </row>
    <row r="34" spans="1:6" ht="14.25">
      <c r="A34" s="54">
        <v>160</v>
      </c>
      <c r="B34" s="54" t="s">
        <v>231</v>
      </c>
      <c r="C34" s="54" t="s">
        <v>12</v>
      </c>
      <c r="D34" s="54">
        <v>84.55</v>
      </c>
      <c r="E34" s="27">
        <v>84.92</v>
      </c>
      <c r="F34" s="23">
        <f t="shared" si="0"/>
        <v>526.96655675930276</v>
      </c>
    </row>
    <row r="35" spans="1:6" ht="14.25">
      <c r="A35" s="55">
        <v>169</v>
      </c>
      <c r="B35" s="55" t="s">
        <v>243</v>
      </c>
      <c r="C35" s="55" t="s">
        <v>12</v>
      </c>
      <c r="D35" s="55">
        <v>90.03</v>
      </c>
      <c r="E35" s="27">
        <v>90.05</v>
      </c>
      <c r="F35" s="23">
        <f t="shared" si="0"/>
        <v>496.94614103275956</v>
      </c>
    </row>
    <row r="36" spans="1:6" ht="14.25">
      <c r="A36" s="55">
        <v>178</v>
      </c>
      <c r="B36" s="55" t="s">
        <v>232</v>
      </c>
    </row>
    <row r="37" spans="1:6" ht="14.25">
      <c r="A37" t="s">
        <v>210</v>
      </c>
      <c r="B37" s="55" t="s">
        <v>233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C15" sqref="C15"/>
    </sheetView>
  </sheetViews>
  <sheetFormatPr defaultRowHeight="12.75"/>
  <cols>
    <col min="4" max="5" width="9.140625" style="11"/>
    <col min="6" max="6" width="9.140625" style="27"/>
  </cols>
  <sheetData>
    <row r="2" spans="1:4">
      <c r="A2" t="s">
        <v>246</v>
      </c>
      <c r="C2" t="s">
        <v>247</v>
      </c>
    </row>
    <row r="4" spans="1:4">
      <c r="A4" s="18" t="s">
        <v>254</v>
      </c>
    </row>
    <row r="5" spans="1:4">
      <c r="D5" s="22" t="s">
        <v>4</v>
      </c>
    </row>
    <row r="6" spans="1:4">
      <c r="A6" t="s">
        <v>199</v>
      </c>
      <c r="D6" s="11">
        <v>883</v>
      </c>
    </row>
    <row r="7" spans="1:4">
      <c r="A7" t="s">
        <v>205</v>
      </c>
      <c r="D7" s="11">
        <v>710</v>
      </c>
    </row>
    <row r="8" spans="1:4">
      <c r="A8" t="s">
        <v>248</v>
      </c>
      <c r="D8" s="11">
        <v>15</v>
      </c>
    </row>
    <row r="9" spans="1:4">
      <c r="A9" t="s">
        <v>112</v>
      </c>
      <c r="D9" s="11">
        <v>756</v>
      </c>
    </row>
    <row r="10" spans="1:4">
      <c r="A10" t="s">
        <v>249</v>
      </c>
      <c r="D10" s="11">
        <v>682</v>
      </c>
    </row>
    <row r="11" spans="1:4">
      <c r="A11" t="s">
        <v>250</v>
      </c>
      <c r="D11" s="11">
        <v>689</v>
      </c>
    </row>
    <row r="12" spans="1:4">
      <c r="A12" t="s">
        <v>251</v>
      </c>
      <c r="D12" s="11">
        <v>678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H5" sqref="H5"/>
    </sheetView>
  </sheetViews>
  <sheetFormatPr defaultRowHeight="12.75"/>
  <sheetData>
    <row r="1" spans="1:18">
      <c r="E1" s="11" t="s">
        <v>95</v>
      </c>
      <c r="F1" s="11" t="s">
        <v>95</v>
      </c>
      <c r="G1" s="11" t="s">
        <v>4</v>
      </c>
    </row>
    <row r="2" spans="1:18">
      <c r="E2" s="11" t="s">
        <v>255</v>
      </c>
      <c r="F2" s="11" t="s">
        <v>256</v>
      </c>
    </row>
    <row r="3" spans="1:18" ht="15">
      <c r="A3" s="57">
        <v>1</v>
      </c>
      <c r="B3" s="58" t="s">
        <v>257</v>
      </c>
      <c r="C3" s="58" t="s">
        <v>258</v>
      </c>
      <c r="D3" s="59" t="s">
        <v>259</v>
      </c>
      <c r="E3" s="60">
        <v>38.04</v>
      </c>
      <c r="F3" s="61">
        <v>38.07</v>
      </c>
      <c r="G3" s="62"/>
      <c r="H3" s="62"/>
      <c r="R3" t="s">
        <v>244</v>
      </c>
    </row>
    <row r="4" spans="1:18">
      <c r="F4" s="27"/>
    </row>
    <row r="5" spans="1:18" ht="15">
      <c r="A5" s="57">
        <v>4</v>
      </c>
      <c r="B5" s="58" t="s">
        <v>260</v>
      </c>
      <c r="C5" s="58" t="s">
        <v>261</v>
      </c>
      <c r="D5" s="59" t="s">
        <v>259</v>
      </c>
      <c r="E5" s="60">
        <v>40.590000000000003</v>
      </c>
      <c r="F5" s="27">
        <v>40.98</v>
      </c>
      <c r="G5" s="23">
        <f>$F$3/F5*1000</f>
        <v>928.98975109809669</v>
      </c>
    </row>
    <row r="6" spans="1:18" ht="15">
      <c r="A6" s="57">
        <v>5</v>
      </c>
      <c r="B6" s="58" t="s">
        <v>43</v>
      </c>
      <c r="C6" s="58" t="s">
        <v>262</v>
      </c>
      <c r="D6" s="59" t="s">
        <v>259</v>
      </c>
      <c r="E6" s="60">
        <v>41.2</v>
      </c>
      <c r="F6" s="27">
        <v>41.33</v>
      </c>
      <c r="G6" s="23">
        <f t="shared" ref="G6:G53" si="0">$F$3/F6*1000</f>
        <v>921.12267118315992</v>
      </c>
    </row>
    <row r="7" spans="1:18" ht="15">
      <c r="A7" s="57">
        <v>7</v>
      </c>
      <c r="B7" s="58" t="s">
        <v>40</v>
      </c>
      <c r="C7" s="58" t="s">
        <v>39</v>
      </c>
      <c r="D7" s="59" t="s">
        <v>9</v>
      </c>
      <c r="E7" s="60">
        <v>41.45</v>
      </c>
      <c r="F7" s="27">
        <v>41.75</v>
      </c>
      <c r="G7" s="23">
        <f t="shared" si="0"/>
        <v>911.85628742514973</v>
      </c>
    </row>
    <row r="8" spans="1:18" ht="15">
      <c r="A8" s="57">
        <v>9</v>
      </c>
      <c r="B8" s="58" t="s">
        <v>47</v>
      </c>
      <c r="C8" s="58" t="s">
        <v>263</v>
      </c>
      <c r="D8" s="59" t="s">
        <v>109</v>
      </c>
      <c r="E8" s="60">
        <v>42.17</v>
      </c>
      <c r="F8" s="27">
        <v>42.28</v>
      </c>
      <c r="G8" s="23">
        <f t="shared" si="0"/>
        <v>900.42573320719009</v>
      </c>
    </row>
    <row r="9" spans="1:18" ht="15">
      <c r="A9" s="57">
        <v>12</v>
      </c>
      <c r="B9" s="58" t="s">
        <v>37</v>
      </c>
      <c r="C9" s="58" t="s">
        <v>264</v>
      </c>
      <c r="D9" s="59" t="s">
        <v>259</v>
      </c>
      <c r="E9" s="60">
        <v>43.11</v>
      </c>
      <c r="F9" s="27">
        <v>43.18</v>
      </c>
      <c r="G9" s="23">
        <f t="shared" si="0"/>
        <v>881.65817508105602</v>
      </c>
      <c r="I9" t="s">
        <v>244</v>
      </c>
    </row>
    <row r="10" spans="1:18" ht="15">
      <c r="A10" s="57">
        <v>17</v>
      </c>
      <c r="B10" s="58" t="s">
        <v>265</v>
      </c>
      <c r="C10" s="58" t="s">
        <v>266</v>
      </c>
      <c r="D10" s="59" t="s">
        <v>117</v>
      </c>
      <c r="E10" s="60">
        <v>45.08</v>
      </c>
      <c r="F10" s="27">
        <v>45.13</v>
      </c>
      <c r="G10" s="23">
        <f t="shared" si="0"/>
        <v>843.56304010635938</v>
      </c>
    </row>
    <row r="11" spans="1:18" ht="15">
      <c r="A11" s="57">
        <v>18</v>
      </c>
      <c r="B11" s="58" t="s">
        <v>267</v>
      </c>
      <c r="C11" s="58" t="s">
        <v>268</v>
      </c>
      <c r="D11" s="59" t="s">
        <v>109</v>
      </c>
      <c r="E11" s="60">
        <v>45.4</v>
      </c>
      <c r="F11" s="27">
        <v>45.67</v>
      </c>
      <c r="G11" s="23">
        <f t="shared" si="0"/>
        <v>833.58878913947888</v>
      </c>
    </row>
    <row r="12" spans="1:18" ht="15">
      <c r="A12" s="57">
        <v>19</v>
      </c>
      <c r="B12" s="58" t="s">
        <v>269</v>
      </c>
      <c r="C12" s="63" t="s">
        <v>270</v>
      </c>
      <c r="D12" s="59" t="s">
        <v>109</v>
      </c>
      <c r="E12" s="60">
        <v>45.46</v>
      </c>
      <c r="F12" s="27">
        <v>45.75</v>
      </c>
      <c r="G12" s="23">
        <f t="shared" si="0"/>
        <v>832.13114754098365</v>
      </c>
    </row>
    <row r="13" spans="1:18" ht="15">
      <c r="A13" s="57">
        <v>22</v>
      </c>
      <c r="B13" s="58" t="s">
        <v>265</v>
      </c>
      <c r="C13" s="58" t="s">
        <v>271</v>
      </c>
      <c r="D13" s="59" t="s">
        <v>102</v>
      </c>
      <c r="E13" s="60">
        <v>46.07</v>
      </c>
      <c r="F13" s="27">
        <v>46.12</v>
      </c>
      <c r="G13" s="23">
        <f t="shared" si="0"/>
        <v>825.45533391153515</v>
      </c>
    </row>
    <row r="14" spans="1:18" ht="15">
      <c r="A14" s="57">
        <v>23</v>
      </c>
      <c r="B14" s="58" t="s">
        <v>272</v>
      </c>
      <c r="C14" s="58" t="s">
        <v>273</v>
      </c>
      <c r="D14" s="59" t="s">
        <v>109</v>
      </c>
      <c r="E14" s="60">
        <v>46.12</v>
      </c>
      <c r="F14" s="27">
        <v>46.2</v>
      </c>
      <c r="G14" s="23">
        <f t="shared" si="0"/>
        <v>824.02597402597405</v>
      </c>
    </row>
    <row r="15" spans="1:18" ht="15">
      <c r="A15" s="57">
        <v>27</v>
      </c>
      <c r="B15" s="58" t="s">
        <v>54</v>
      </c>
      <c r="C15" s="58" t="s">
        <v>53</v>
      </c>
      <c r="D15" s="64" t="s">
        <v>127</v>
      </c>
      <c r="E15" s="60">
        <v>46.46</v>
      </c>
      <c r="F15" s="27">
        <v>46.75</v>
      </c>
      <c r="G15" s="23">
        <f t="shared" si="0"/>
        <v>814.33155080213908</v>
      </c>
    </row>
    <row r="16" spans="1:18" ht="15">
      <c r="A16" s="57">
        <v>30</v>
      </c>
      <c r="B16" s="58" t="s">
        <v>274</v>
      </c>
      <c r="C16" s="58" t="s">
        <v>275</v>
      </c>
      <c r="D16" s="59" t="s">
        <v>109</v>
      </c>
      <c r="E16" s="60">
        <v>47.49</v>
      </c>
      <c r="F16" s="27">
        <v>47.82</v>
      </c>
      <c r="G16" s="23">
        <f t="shared" si="0"/>
        <v>796.11041405269771</v>
      </c>
    </row>
    <row r="17" spans="1:7" ht="15">
      <c r="A17" s="57">
        <v>32</v>
      </c>
      <c r="B17" s="58" t="s">
        <v>276</v>
      </c>
      <c r="C17" s="58" t="s">
        <v>277</v>
      </c>
      <c r="D17" s="59" t="s">
        <v>109</v>
      </c>
      <c r="E17" s="60">
        <v>47.59</v>
      </c>
      <c r="F17" s="27">
        <v>47.98</v>
      </c>
      <c r="G17" s="23">
        <f t="shared" si="0"/>
        <v>793.45560650270954</v>
      </c>
    </row>
    <row r="18" spans="1:7" ht="15">
      <c r="A18" s="57">
        <v>34</v>
      </c>
      <c r="B18" s="58" t="s">
        <v>278</v>
      </c>
      <c r="C18" s="58" t="s">
        <v>279</v>
      </c>
      <c r="D18" s="59" t="s">
        <v>109</v>
      </c>
      <c r="E18" s="60">
        <v>48.22</v>
      </c>
      <c r="F18" s="27">
        <v>48.37</v>
      </c>
      <c r="G18" s="23">
        <f t="shared" si="0"/>
        <v>787.05809385983048</v>
      </c>
    </row>
    <row r="19" spans="1:7" ht="15">
      <c r="A19" s="57">
        <v>36</v>
      </c>
      <c r="B19" s="58" t="s">
        <v>280</v>
      </c>
      <c r="C19" s="58" t="s">
        <v>281</v>
      </c>
      <c r="D19" s="64" t="s">
        <v>122</v>
      </c>
      <c r="E19" s="60">
        <v>48.27</v>
      </c>
      <c r="F19" s="27">
        <v>48.45</v>
      </c>
      <c r="G19" s="23">
        <f t="shared" si="0"/>
        <v>785.7585139318885</v>
      </c>
    </row>
    <row r="20" spans="1:7" ht="15">
      <c r="A20" s="57">
        <v>38</v>
      </c>
      <c r="B20" s="58" t="s">
        <v>282</v>
      </c>
      <c r="C20" s="58" t="s">
        <v>283</v>
      </c>
      <c r="D20" s="59" t="s">
        <v>109</v>
      </c>
      <c r="E20" s="60">
        <v>48.41</v>
      </c>
      <c r="F20" s="27">
        <v>48.68</v>
      </c>
      <c r="G20" s="23">
        <f t="shared" si="0"/>
        <v>782.04601479046846</v>
      </c>
    </row>
    <row r="21" spans="1:7" ht="15">
      <c r="A21" s="57">
        <v>39</v>
      </c>
      <c r="B21" s="58" t="s">
        <v>265</v>
      </c>
      <c r="C21" s="58" t="s">
        <v>284</v>
      </c>
      <c r="D21" s="59" t="s">
        <v>117</v>
      </c>
      <c r="E21" s="60">
        <v>48.45</v>
      </c>
      <c r="F21" s="27">
        <v>48.75</v>
      </c>
      <c r="G21" s="23">
        <f t="shared" si="0"/>
        <v>780.92307692307691</v>
      </c>
    </row>
    <row r="22" spans="1:7" ht="15">
      <c r="A22" s="57">
        <v>40</v>
      </c>
      <c r="B22" s="58" t="s">
        <v>285</v>
      </c>
      <c r="C22" s="63" t="s">
        <v>286</v>
      </c>
      <c r="D22" s="64" t="s">
        <v>287</v>
      </c>
      <c r="E22" s="60">
        <v>48.48</v>
      </c>
      <c r="F22" s="27">
        <v>48.8</v>
      </c>
      <c r="G22" s="23">
        <f t="shared" si="0"/>
        <v>780.12295081967216</v>
      </c>
    </row>
    <row r="23" spans="1:7" ht="15">
      <c r="A23" s="57">
        <v>42</v>
      </c>
      <c r="B23" s="58" t="s">
        <v>288</v>
      </c>
      <c r="C23" s="58" t="s">
        <v>289</v>
      </c>
      <c r="D23" s="59" t="s">
        <v>117</v>
      </c>
      <c r="E23" s="60">
        <v>49</v>
      </c>
      <c r="F23" s="27">
        <v>49</v>
      </c>
      <c r="G23" s="23">
        <f t="shared" si="0"/>
        <v>776.9387755102041</v>
      </c>
    </row>
    <row r="24" spans="1:7" ht="15">
      <c r="A24" s="57">
        <v>44</v>
      </c>
      <c r="B24" s="58" t="s">
        <v>290</v>
      </c>
      <c r="C24" s="58" t="s">
        <v>291</v>
      </c>
      <c r="D24" s="64" t="s">
        <v>127</v>
      </c>
      <c r="E24" s="60">
        <v>49.45</v>
      </c>
      <c r="F24" s="27">
        <v>49.75</v>
      </c>
      <c r="G24" s="23">
        <f t="shared" si="0"/>
        <v>765.22613065326641</v>
      </c>
    </row>
    <row r="25" spans="1:7" ht="15">
      <c r="A25" s="57">
        <v>46</v>
      </c>
      <c r="B25" s="58" t="s">
        <v>292</v>
      </c>
      <c r="C25" s="58" t="s">
        <v>293</v>
      </c>
      <c r="D25" s="59" t="s">
        <v>259</v>
      </c>
      <c r="E25" s="60">
        <v>50.05</v>
      </c>
      <c r="F25" s="27">
        <v>50.08</v>
      </c>
      <c r="G25" s="23">
        <f t="shared" si="0"/>
        <v>760.1837060702876</v>
      </c>
    </row>
    <row r="26" spans="1:7" ht="15">
      <c r="A26" s="57">
        <v>49</v>
      </c>
      <c r="B26" s="58" t="s">
        <v>31</v>
      </c>
      <c r="C26" s="58" t="s">
        <v>32</v>
      </c>
      <c r="D26" s="59" t="s">
        <v>120</v>
      </c>
      <c r="E26" s="60">
        <v>51.03</v>
      </c>
      <c r="F26" s="27">
        <v>51.05</v>
      </c>
      <c r="G26" s="23">
        <f t="shared" si="0"/>
        <v>745.73947110675806</v>
      </c>
    </row>
    <row r="27" spans="1:7" ht="15">
      <c r="A27" s="57">
        <v>51</v>
      </c>
      <c r="B27" s="58" t="s">
        <v>62</v>
      </c>
      <c r="C27" s="58" t="s">
        <v>61</v>
      </c>
      <c r="D27" s="59" t="s">
        <v>109</v>
      </c>
      <c r="E27" s="60">
        <v>51.39</v>
      </c>
      <c r="F27" s="27">
        <v>51.65</v>
      </c>
      <c r="G27" s="23">
        <f t="shared" si="0"/>
        <v>737.07647628267182</v>
      </c>
    </row>
    <row r="28" spans="1:7" ht="15">
      <c r="A28" s="57">
        <v>52</v>
      </c>
      <c r="B28" s="58" t="s">
        <v>294</v>
      </c>
      <c r="C28" s="58" t="s">
        <v>295</v>
      </c>
      <c r="D28" s="59" t="s">
        <v>296</v>
      </c>
      <c r="E28" s="60">
        <v>51.43</v>
      </c>
      <c r="F28" s="27">
        <v>51.72</v>
      </c>
      <c r="G28" s="23">
        <f t="shared" si="0"/>
        <v>736.07888631090486</v>
      </c>
    </row>
    <row r="29" spans="1:7" ht="15">
      <c r="A29" s="57">
        <v>55</v>
      </c>
      <c r="B29" s="58" t="s">
        <v>297</v>
      </c>
      <c r="C29" s="58" t="s">
        <v>298</v>
      </c>
      <c r="D29" s="59" t="s">
        <v>114</v>
      </c>
      <c r="E29" s="60">
        <v>52.07</v>
      </c>
      <c r="F29" s="27">
        <v>52.12</v>
      </c>
      <c r="G29" s="23">
        <f t="shared" si="0"/>
        <v>730.42977743668462</v>
      </c>
    </row>
    <row r="30" spans="1:7" ht="15">
      <c r="A30" s="57">
        <v>59</v>
      </c>
      <c r="B30" s="58" t="s">
        <v>299</v>
      </c>
      <c r="C30" s="58" t="s">
        <v>300</v>
      </c>
      <c r="D30" s="64" t="s">
        <v>301</v>
      </c>
      <c r="E30" s="60">
        <v>53.17</v>
      </c>
      <c r="F30" s="27">
        <v>53.28</v>
      </c>
      <c r="G30" s="23">
        <f t="shared" si="0"/>
        <v>714.52702702702697</v>
      </c>
    </row>
    <row r="31" spans="1:7" ht="15">
      <c r="A31" s="57">
        <v>60</v>
      </c>
      <c r="B31" s="58" t="s">
        <v>302</v>
      </c>
      <c r="C31" s="58" t="s">
        <v>303</v>
      </c>
      <c r="D31" s="64" t="s">
        <v>127</v>
      </c>
      <c r="E31" s="60">
        <v>53.36</v>
      </c>
      <c r="F31" s="27">
        <v>53.6</v>
      </c>
      <c r="G31" s="23">
        <f t="shared" si="0"/>
        <v>710.2611940298508</v>
      </c>
    </row>
    <row r="32" spans="1:7" ht="15">
      <c r="A32" s="57">
        <v>64</v>
      </c>
      <c r="B32" s="58" t="s">
        <v>278</v>
      </c>
      <c r="C32" s="58" t="s">
        <v>304</v>
      </c>
      <c r="D32" s="59" t="s">
        <v>109</v>
      </c>
      <c r="E32" s="60">
        <v>54.27</v>
      </c>
      <c r="F32" s="27">
        <v>54.45</v>
      </c>
      <c r="G32" s="23">
        <f t="shared" si="0"/>
        <v>699.17355371900828</v>
      </c>
    </row>
    <row r="33" spans="1:7" ht="15">
      <c r="A33" s="57">
        <v>65</v>
      </c>
      <c r="B33" s="58" t="s">
        <v>305</v>
      </c>
      <c r="C33" s="58" t="s">
        <v>306</v>
      </c>
      <c r="D33" s="59" t="s">
        <v>114</v>
      </c>
      <c r="E33" s="60">
        <v>54.4</v>
      </c>
      <c r="F33" s="27">
        <v>54.67</v>
      </c>
      <c r="G33" s="23">
        <f t="shared" si="0"/>
        <v>696.3599780501188</v>
      </c>
    </row>
    <row r="34" spans="1:7" ht="15">
      <c r="A34" s="57">
        <v>68</v>
      </c>
      <c r="B34" s="58" t="s">
        <v>307</v>
      </c>
      <c r="C34" s="58" t="s">
        <v>308</v>
      </c>
      <c r="D34" s="64" t="s">
        <v>127</v>
      </c>
      <c r="E34" s="60">
        <v>55.05</v>
      </c>
      <c r="F34" s="27">
        <v>55.08</v>
      </c>
      <c r="G34" s="23">
        <f t="shared" si="0"/>
        <v>691.17647058823525</v>
      </c>
    </row>
    <row r="35" spans="1:7" ht="15">
      <c r="A35" s="57">
        <v>69</v>
      </c>
      <c r="B35" s="58" t="s">
        <v>309</v>
      </c>
      <c r="C35" s="58" t="s">
        <v>69</v>
      </c>
      <c r="D35" s="59" t="s">
        <v>125</v>
      </c>
      <c r="E35" s="60">
        <v>55.06</v>
      </c>
      <c r="F35" s="27">
        <v>55.1</v>
      </c>
      <c r="G35" s="23">
        <f t="shared" si="0"/>
        <v>690.92558983666061</v>
      </c>
    </row>
    <row r="36" spans="1:7" ht="15">
      <c r="A36" s="57">
        <v>73</v>
      </c>
      <c r="B36" s="58" t="s">
        <v>310</v>
      </c>
      <c r="C36" s="58" t="s">
        <v>311</v>
      </c>
      <c r="D36" s="59" t="s">
        <v>125</v>
      </c>
      <c r="E36" s="60">
        <v>55.48</v>
      </c>
      <c r="F36" s="27">
        <v>55.6</v>
      </c>
      <c r="G36" s="23">
        <f t="shared" si="0"/>
        <v>684.71223021582728</v>
      </c>
    </row>
    <row r="37" spans="1:7" ht="15">
      <c r="A37" s="57">
        <v>78</v>
      </c>
      <c r="B37" s="58" t="s">
        <v>269</v>
      </c>
      <c r="C37" s="58" t="s">
        <v>312</v>
      </c>
      <c r="D37" s="59" t="s">
        <v>102</v>
      </c>
      <c r="E37" s="60">
        <v>56.22</v>
      </c>
      <c r="F37" s="27">
        <v>56.37</v>
      </c>
      <c r="G37" s="23">
        <f t="shared" si="0"/>
        <v>675.35923363491224</v>
      </c>
    </row>
    <row r="38" spans="1:7" ht="15">
      <c r="A38" s="57">
        <v>80</v>
      </c>
      <c r="B38" s="58" t="s">
        <v>313</v>
      </c>
      <c r="C38" s="58" t="s">
        <v>314</v>
      </c>
      <c r="D38" s="59" t="s">
        <v>125</v>
      </c>
      <c r="E38" s="60">
        <v>56.45</v>
      </c>
      <c r="F38" s="27">
        <v>56.75</v>
      </c>
      <c r="G38" s="23">
        <f t="shared" si="0"/>
        <v>670.83700440528639</v>
      </c>
    </row>
    <row r="39" spans="1:7">
      <c r="A39" s="57">
        <v>82</v>
      </c>
      <c r="B39" s="63" t="s">
        <v>315</v>
      </c>
      <c r="C39" s="63" t="s">
        <v>316</v>
      </c>
      <c r="D39" s="64" t="s">
        <v>102</v>
      </c>
      <c r="E39" s="60">
        <v>57.1</v>
      </c>
      <c r="F39" s="27">
        <v>57.17</v>
      </c>
      <c r="G39" s="23">
        <f t="shared" si="0"/>
        <v>665.90869337064896</v>
      </c>
    </row>
    <row r="40" spans="1:7" ht="15">
      <c r="A40" s="57">
        <v>84</v>
      </c>
      <c r="B40" s="58" t="s">
        <v>313</v>
      </c>
      <c r="C40" s="58" t="s">
        <v>317</v>
      </c>
      <c r="D40" s="59" t="s">
        <v>109</v>
      </c>
      <c r="E40" s="60">
        <v>57.36</v>
      </c>
      <c r="F40" s="27">
        <v>57.6</v>
      </c>
      <c r="G40" s="23">
        <f t="shared" si="0"/>
        <v>660.9375</v>
      </c>
    </row>
    <row r="41" spans="1:7" ht="15">
      <c r="A41" s="57">
        <v>86</v>
      </c>
      <c r="B41" s="65" t="s">
        <v>43</v>
      </c>
      <c r="C41" s="65" t="s">
        <v>318</v>
      </c>
      <c r="D41" s="66" t="s">
        <v>147</v>
      </c>
      <c r="E41" s="60">
        <v>57.48</v>
      </c>
      <c r="F41" s="27">
        <v>57.8</v>
      </c>
      <c r="G41" s="23">
        <f t="shared" si="0"/>
        <v>658.65051903114193</v>
      </c>
    </row>
    <row r="42" spans="1:7" ht="15">
      <c r="A42" s="57">
        <v>88</v>
      </c>
      <c r="B42" s="58" t="s">
        <v>319</v>
      </c>
      <c r="C42" s="63" t="s">
        <v>270</v>
      </c>
      <c r="D42" s="59" t="s">
        <v>120</v>
      </c>
      <c r="E42" s="60">
        <v>57.56</v>
      </c>
      <c r="F42" s="27">
        <v>57.93</v>
      </c>
      <c r="G42" s="23">
        <f t="shared" si="0"/>
        <v>657.17244950802694</v>
      </c>
    </row>
    <row r="43" spans="1:7" ht="15">
      <c r="A43" s="57">
        <v>89</v>
      </c>
      <c r="B43" s="58" t="s">
        <v>320</v>
      </c>
      <c r="C43" s="58" t="s">
        <v>321</v>
      </c>
      <c r="D43" s="59" t="s">
        <v>147</v>
      </c>
      <c r="E43" s="60">
        <v>57.57</v>
      </c>
      <c r="F43" s="27">
        <v>57.95</v>
      </c>
      <c r="G43" s="23">
        <f t="shared" si="0"/>
        <v>656.94564279551332</v>
      </c>
    </row>
    <row r="44" spans="1:7" ht="15">
      <c r="A44" s="57">
        <v>97</v>
      </c>
      <c r="B44" s="58" t="s">
        <v>67</v>
      </c>
      <c r="C44" s="58" t="s">
        <v>79</v>
      </c>
      <c r="D44" s="59" t="s">
        <v>296</v>
      </c>
      <c r="E44" s="60">
        <v>60.33</v>
      </c>
      <c r="F44" s="27">
        <v>60.55</v>
      </c>
      <c r="G44" s="23">
        <f t="shared" si="0"/>
        <v>628.73658133773745</v>
      </c>
    </row>
    <row r="45" spans="1:7" ht="15">
      <c r="A45" s="57">
        <v>99</v>
      </c>
      <c r="B45" s="58" t="s">
        <v>33</v>
      </c>
      <c r="C45" s="58" t="s">
        <v>69</v>
      </c>
      <c r="D45" s="64" t="s">
        <v>122</v>
      </c>
      <c r="E45" s="60">
        <v>61.23</v>
      </c>
      <c r="F45" s="27">
        <v>61.38</v>
      </c>
      <c r="G45" s="23">
        <f t="shared" si="0"/>
        <v>620.23460410557186</v>
      </c>
    </row>
    <row r="46" spans="1:7" ht="15">
      <c r="A46" s="57">
        <v>102</v>
      </c>
      <c r="B46" s="58" t="s">
        <v>322</v>
      </c>
      <c r="C46" s="58" t="s">
        <v>323</v>
      </c>
      <c r="D46" s="59" t="s">
        <v>296</v>
      </c>
      <c r="E46" s="60">
        <v>61.59</v>
      </c>
      <c r="F46" s="27">
        <v>61.98</v>
      </c>
      <c r="G46" s="23">
        <f t="shared" si="0"/>
        <v>614.23039690222663</v>
      </c>
    </row>
    <row r="47" spans="1:7" ht="15">
      <c r="A47" s="57">
        <v>108</v>
      </c>
      <c r="B47" s="58" t="s">
        <v>278</v>
      </c>
      <c r="C47" s="58" t="s">
        <v>324</v>
      </c>
      <c r="D47" s="59" t="s">
        <v>117</v>
      </c>
      <c r="E47" s="60">
        <v>64.09</v>
      </c>
      <c r="F47" s="27">
        <v>64.150000000000006</v>
      </c>
      <c r="G47" s="23">
        <f t="shared" si="0"/>
        <v>593.45284489477774</v>
      </c>
    </row>
    <row r="48" spans="1:7" ht="15">
      <c r="A48" s="57">
        <v>109</v>
      </c>
      <c r="B48" s="58" t="s">
        <v>325</v>
      </c>
      <c r="C48" s="58" t="s">
        <v>326</v>
      </c>
      <c r="D48" s="59" t="s">
        <v>147</v>
      </c>
      <c r="E48" s="60">
        <v>64.260000000000005</v>
      </c>
      <c r="F48" s="27">
        <v>64.47</v>
      </c>
      <c r="G48" s="23">
        <f t="shared" si="0"/>
        <v>590.50721265704976</v>
      </c>
    </row>
    <row r="49" spans="1:7" ht="15">
      <c r="A49" s="57">
        <v>113</v>
      </c>
      <c r="B49" s="58" t="s">
        <v>327</v>
      </c>
      <c r="C49" s="63" t="s">
        <v>328</v>
      </c>
      <c r="D49" s="64" t="s">
        <v>127</v>
      </c>
      <c r="E49" s="60">
        <v>65.53</v>
      </c>
      <c r="F49" s="27">
        <v>65.88</v>
      </c>
      <c r="G49" s="23">
        <f t="shared" si="0"/>
        <v>577.86885245901647</v>
      </c>
    </row>
    <row r="50" spans="1:7" ht="15">
      <c r="A50" s="57">
        <v>123</v>
      </c>
      <c r="B50" s="58" t="s">
        <v>329</v>
      </c>
      <c r="C50" s="58" t="s">
        <v>330</v>
      </c>
      <c r="D50" s="59" t="s">
        <v>122</v>
      </c>
      <c r="E50" s="60">
        <v>73.3</v>
      </c>
      <c r="F50" s="27">
        <v>73.5</v>
      </c>
      <c r="G50" s="23">
        <f t="shared" si="0"/>
        <v>517.9591836734694</v>
      </c>
    </row>
    <row r="51" spans="1:7" ht="15">
      <c r="A51" s="57">
        <v>124</v>
      </c>
      <c r="B51" s="58" t="s">
        <v>331</v>
      </c>
      <c r="C51" s="58" t="s">
        <v>332</v>
      </c>
      <c r="D51" s="64" t="s">
        <v>122</v>
      </c>
      <c r="E51" s="60">
        <v>73.510000000000005</v>
      </c>
      <c r="F51" s="27">
        <v>73.849999999999994</v>
      </c>
      <c r="G51" s="23">
        <f t="shared" si="0"/>
        <v>515.50440081245779</v>
      </c>
    </row>
    <row r="52" spans="1:7" ht="15">
      <c r="A52" s="57">
        <v>125</v>
      </c>
      <c r="B52" s="58" t="s">
        <v>322</v>
      </c>
      <c r="C52" s="58" t="s">
        <v>333</v>
      </c>
      <c r="D52" s="59" t="s">
        <v>151</v>
      </c>
      <c r="E52" s="60">
        <v>73.56</v>
      </c>
      <c r="F52" s="27">
        <v>73.930000000000007</v>
      </c>
      <c r="G52" s="23">
        <f t="shared" si="0"/>
        <v>514.94657108075205</v>
      </c>
    </row>
    <row r="53" spans="1:7" ht="15">
      <c r="A53" s="57">
        <v>126</v>
      </c>
      <c r="B53" s="58" t="s">
        <v>33</v>
      </c>
      <c r="C53" s="58" t="s">
        <v>334</v>
      </c>
      <c r="D53" s="59" t="s">
        <v>151</v>
      </c>
      <c r="E53" s="60">
        <v>73.569999999999993</v>
      </c>
      <c r="F53" s="27">
        <v>73.95</v>
      </c>
      <c r="G53" s="23">
        <f t="shared" si="0"/>
        <v>514.80730223123726</v>
      </c>
    </row>
    <row r="54" spans="1:7">
      <c r="F54" s="27"/>
    </row>
    <row r="55" spans="1:7">
      <c r="A55" s="67">
        <v>126</v>
      </c>
      <c r="B55" t="s">
        <v>34</v>
      </c>
      <c r="F55" s="27"/>
    </row>
  </sheetData>
  <sortState ref="B2:L91">
    <sortCondition ref="C2:C91"/>
  </sortState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2.75"/>
  <cols>
    <col min="1" max="1" width="5.140625" bestFit="1" customWidth="1"/>
    <col min="2" max="2" width="15.7109375" style="18" bestFit="1" customWidth="1"/>
    <col min="3" max="3" width="5.7109375" bestFit="1" customWidth="1"/>
    <col min="4" max="4" width="10.140625" style="11" bestFit="1" customWidth="1"/>
    <col min="5" max="5" width="9" style="27" bestFit="1" customWidth="1"/>
    <col min="6" max="6" width="5.5703125" style="11" bestFit="1" customWidth="1"/>
    <col min="7" max="7" width="4" bestFit="1" customWidth="1"/>
  </cols>
  <sheetData>
    <row r="1" spans="1:7" ht="15">
      <c r="A1" s="11" t="s">
        <v>21</v>
      </c>
      <c r="B1" s="70"/>
      <c r="C1" t="s">
        <v>20</v>
      </c>
      <c r="D1"/>
      <c r="E1"/>
      <c r="F1" s="27"/>
      <c r="G1" s="11"/>
    </row>
    <row r="2" spans="1:7" ht="15">
      <c r="A2" s="11"/>
      <c r="B2" s="70"/>
      <c r="D2"/>
      <c r="E2"/>
      <c r="F2" s="27"/>
      <c r="G2" s="11"/>
    </row>
    <row r="3" spans="1:7" ht="15.75">
      <c r="A3" s="11" t="s">
        <v>361</v>
      </c>
      <c r="B3" s="71" t="s">
        <v>362</v>
      </c>
      <c r="C3" s="72" t="s">
        <v>98</v>
      </c>
      <c r="D3" s="73">
        <v>3.1400462962962963E-2</v>
      </c>
      <c r="E3"/>
      <c r="F3" s="27">
        <f>HOUR(D3)*60+MINUTE(D3)+SECOND(D3)/60</f>
        <v>45.216666666666669</v>
      </c>
      <c r="G3" s="11"/>
    </row>
    <row r="4" spans="1:7" ht="15">
      <c r="A4" s="11"/>
      <c r="B4" s="70"/>
      <c r="D4"/>
      <c r="E4"/>
      <c r="F4" s="27"/>
      <c r="G4" s="11"/>
    </row>
    <row r="5" spans="1:7" ht="15.75">
      <c r="A5" s="74">
        <v>6</v>
      </c>
      <c r="B5" s="71" t="s">
        <v>200</v>
      </c>
      <c r="C5" s="72" t="s">
        <v>102</v>
      </c>
      <c r="D5" s="73">
        <v>3.4317129629629628E-2</v>
      </c>
      <c r="E5" t="s">
        <v>35</v>
      </c>
      <c r="F5" s="27">
        <f t="shared" ref="F5:F20" si="0">HOUR(D5)*60+MINUTE(D5)+SECOND(D5)/60</f>
        <v>49.416666666666664</v>
      </c>
      <c r="G5" s="23">
        <f>$F$3/F5*1000</f>
        <v>915.00843170320411</v>
      </c>
    </row>
    <row r="6" spans="1:7" ht="15.75">
      <c r="A6" s="74"/>
      <c r="B6" s="71"/>
      <c r="C6" s="72"/>
      <c r="D6" s="73"/>
      <c r="E6" t="s">
        <v>363</v>
      </c>
      <c r="F6" s="27"/>
      <c r="G6" s="11"/>
    </row>
    <row r="7" spans="1:7" ht="15.75">
      <c r="A7" s="74">
        <v>15</v>
      </c>
      <c r="B7" s="71" t="s">
        <v>199</v>
      </c>
      <c r="C7" s="72" t="s">
        <v>102</v>
      </c>
      <c r="D7" s="73">
        <v>3.5428240740740739E-2</v>
      </c>
      <c r="E7"/>
      <c r="F7" s="27">
        <f t="shared" si="0"/>
        <v>51.016666666666666</v>
      </c>
      <c r="G7" s="23">
        <f t="shared" ref="G7:G20" si="1">$F$3/F7*1000</f>
        <v>886.31166285527604</v>
      </c>
    </row>
    <row r="8" spans="1:7" ht="15.75">
      <c r="A8" s="74">
        <v>24</v>
      </c>
      <c r="B8" s="71" t="s">
        <v>203</v>
      </c>
      <c r="C8" s="72" t="s">
        <v>98</v>
      </c>
      <c r="D8" s="73">
        <v>3.6701388888888888E-2</v>
      </c>
      <c r="E8"/>
      <c r="F8" s="27">
        <f t="shared" si="0"/>
        <v>52.85</v>
      </c>
      <c r="G8" s="23">
        <f t="shared" si="1"/>
        <v>855.56606748659726</v>
      </c>
    </row>
    <row r="9" spans="1:7" ht="15.75">
      <c r="A9" s="74">
        <v>27</v>
      </c>
      <c r="B9" s="71" t="s">
        <v>364</v>
      </c>
      <c r="C9" s="72" t="s">
        <v>98</v>
      </c>
      <c r="D9" s="73">
        <v>3.7152777777777778E-2</v>
      </c>
      <c r="E9"/>
      <c r="F9" s="27">
        <f t="shared" si="0"/>
        <v>53.5</v>
      </c>
      <c r="G9" s="23">
        <f t="shared" si="1"/>
        <v>845.17133956386294</v>
      </c>
    </row>
    <row r="10" spans="1:7" ht="15">
      <c r="A10" s="74">
        <v>41</v>
      </c>
      <c r="B10" s="75" t="s">
        <v>213</v>
      </c>
      <c r="C10" s="72" t="s">
        <v>117</v>
      </c>
      <c r="D10" s="73">
        <v>3.8657407407407404E-2</v>
      </c>
      <c r="E10"/>
      <c r="F10" s="27">
        <f t="shared" si="0"/>
        <v>55.666666666666664</v>
      </c>
      <c r="G10" s="23">
        <f t="shared" si="1"/>
        <v>812.27544910179654</v>
      </c>
    </row>
    <row r="11" spans="1:7" ht="15.75">
      <c r="A11" s="74">
        <v>50</v>
      </c>
      <c r="B11" s="71" t="s">
        <v>365</v>
      </c>
      <c r="C11" s="72" t="s">
        <v>102</v>
      </c>
      <c r="D11" s="73">
        <v>3.9837962962962964E-2</v>
      </c>
      <c r="E11"/>
      <c r="F11" s="27">
        <f t="shared" si="0"/>
        <v>57.366666666666667</v>
      </c>
      <c r="G11" s="23">
        <f t="shared" si="1"/>
        <v>788.20453224869266</v>
      </c>
    </row>
    <row r="12" spans="1:7" ht="15.75">
      <c r="A12" s="74">
        <v>60</v>
      </c>
      <c r="B12" s="71" t="s">
        <v>211</v>
      </c>
      <c r="C12" s="72" t="s">
        <v>102</v>
      </c>
      <c r="D12" s="73">
        <v>4.1192129629629634E-2</v>
      </c>
      <c r="E12"/>
      <c r="F12" s="27">
        <f t="shared" si="0"/>
        <v>59.31666666666667</v>
      </c>
      <c r="G12" s="23">
        <f t="shared" si="1"/>
        <v>762.29277887046919</v>
      </c>
    </row>
    <row r="13" spans="1:7" ht="30">
      <c r="A13" s="74">
        <v>61</v>
      </c>
      <c r="B13" s="71" t="s">
        <v>112</v>
      </c>
      <c r="C13" s="72" t="s">
        <v>366</v>
      </c>
      <c r="D13" s="73">
        <v>4.1296296296296296E-2</v>
      </c>
      <c r="E13" t="s">
        <v>367</v>
      </c>
      <c r="F13" s="27">
        <f t="shared" si="0"/>
        <v>59.466666666666669</v>
      </c>
      <c r="G13" s="23">
        <f t="shared" si="1"/>
        <v>760.36995515695071</v>
      </c>
    </row>
    <row r="14" spans="1:7" ht="15.75">
      <c r="A14" s="74"/>
      <c r="B14" s="71"/>
      <c r="C14" s="72"/>
      <c r="D14" s="73"/>
      <c r="E14" t="s">
        <v>368</v>
      </c>
      <c r="F14" s="27"/>
      <c r="G14" s="11"/>
    </row>
    <row r="15" spans="1:7" ht="30">
      <c r="A15" s="74">
        <v>74</v>
      </c>
      <c r="B15" s="71" t="s">
        <v>217</v>
      </c>
      <c r="C15" s="72" t="s">
        <v>102</v>
      </c>
      <c r="D15" s="73">
        <v>4.2789351851851849E-2</v>
      </c>
      <c r="E15"/>
      <c r="F15" s="27">
        <f t="shared" si="0"/>
        <v>61.616666666666667</v>
      </c>
      <c r="G15" s="23">
        <f t="shared" si="1"/>
        <v>733.83824722748182</v>
      </c>
    </row>
    <row r="16" spans="1:7" ht="15.75">
      <c r="A16" s="74">
        <v>80</v>
      </c>
      <c r="B16" s="71" t="s">
        <v>219</v>
      </c>
      <c r="C16" s="72" t="s">
        <v>369</v>
      </c>
      <c r="D16" s="73">
        <v>4.2951388888888886E-2</v>
      </c>
      <c r="E16" t="s">
        <v>245</v>
      </c>
      <c r="F16" s="27">
        <f t="shared" si="0"/>
        <v>61.85</v>
      </c>
      <c r="G16" s="23">
        <f t="shared" si="1"/>
        <v>731.06979250875781</v>
      </c>
    </row>
    <row r="17" spans="1:7" ht="30">
      <c r="A17" s="74">
        <v>91</v>
      </c>
      <c r="B17" s="71" t="s">
        <v>370</v>
      </c>
      <c r="C17" s="72" t="s">
        <v>109</v>
      </c>
      <c r="D17" s="73">
        <v>4.4189814814814814E-2</v>
      </c>
      <c r="E17"/>
      <c r="F17" s="27">
        <f t="shared" si="0"/>
        <v>63.633333333333333</v>
      </c>
      <c r="G17" s="23">
        <f t="shared" si="1"/>
        <v>710.58145625982195</v>
      </c>
    </row>
    <row r="18" spans="1:7" ht="15.75">
      <c r="A18" s="74">
        <v>156</v>
      </c>
      <c r="B18" s="71" t="s">
        <v>226</v>
      </c>
      <c r="C18" s="72" t="s">
        <v>371</v>
      </c>
      <c r="D18" s="73">
        <v>5.2071759259259255E-2</v>
      </c>
      <c r="E18"/>
      <c r="F18" s="27">
        <f t="shared" si="0"/>
        <v>74.983333333333334</v>
      </c>
      <c r="G18" s="23">
        <f t="shared" si="1"/>
        <v>603.02289397643926</v>
      </c>
    </row>
    <row r="19" spans="1:7" ht="15.75">
      <c r="A19" s="74">
        <v>176</v>
      </c>
      <c r="B19" s="71" t="s">
        <v>229</v>
      </c>
      <c r="C19" s="72" t="s">
        <v>147</v>
      </c>
      <c r="D19" s="73">
        <v>5.5706018518518523E-2</v>
      </c>
      <c r="E19"/>
      <c r="F19" s="27">
        <f t="shared" si="0"/>
        <v>80.216666666666669</v>
      </c>
      <c r="G19" s="23">
        <f t="shared" si="1"/>
        <v>563.68169540826932</v>
      </c>
    </row>
    <row r="20" spans="1:7" ht="15.75">
      <c r="A20" s="74">
        <v>188</v>
      </c>
      <c r="B20" s="71" t="s">
        <v>372</v>
      </c>
      <c r="C20" s="72" t="s">
        <v>369</v>
      </c>
      <c r="D20" s="73">
        <v>6.0740740740740741E-2</v>
      </c>
      <c r="E20"/>
      <c r="F20" s="27">
        <f t="shared" si="0"/>
        <v>87.466666666666669</v>
      </c>
      <c r="G20" s="23">
        <f t="shared" si="1"/>
        <v>516.95884146341461</v>
      </c>
    </row>
    <row r="21" spans="1:7" ht="15">
      <c r="A21" s="11"/>
      <c r="B21" s="70"/>
      <c r="D21"/>
      <c r="E21"/>
      <c r="F21" s="27"/>
      <c r="G21" s="11"/>
    </row>
    <row r="22" spans="1:7" ht="15">
      <c r="A22" s="11">
        <v>192</v>
      </c>
      <c r="B22" s="70" t="s">
        <v>34</v>
      </c>
      <c r="D22"/>
      <c r="E22"/>
      <c r="F22" s="27"/>
      <c r="G22" s="11"/>
    </row>
    <row r="24" spans="1:7">
      <c r="A24">
        <v>14</v>
      </c>
      <c r="B24" s="18" t="s">
        <v>373</v>
      </c>
    </row>
  </sheetData>
  <hyperlinks>
    <hyperlink ref="B3" r:id="rId1" display="http://www.t42.org.uk/cgi-bin/hc.pl?a=srch&amp;d=hc&amp;n=Bray&amp;c=Peter"/>
    <hyperlink ref="B5" r:id="rId2" display="http://www.t42.org.uk/cgi-bin/hc.pl?a=srch&amp;d=hc&amp;n=Croft&amp;c=Dan"/>
    <hyperlink ref="B7" r:id="rId3" display="http://www.t42.org.uk/cgi-bin/hc.pl?a=srch&amp;d=hc&amp;n=Messenger&amp;c=Mark"/>
    <hyperlink ref="B8" r:id="rId4" display="http://www.t42.org.uk/cgi-bin/hc.pl?a=srch&amp;d=hc&amp;n=Bentley&amp;c=Chris"/>
    <hyperlink ref="B9" r:id="rId5" display="http://www.t42.org.uk/cgi-bin/hc.pl?a=srch&amp;d=hc&amp;n=Bunyan&amp;c=Allen"/>
    <hyperlink ref="B11" r:id="rId6" display="http://www.t42.org.uk/cgi-bin/hc.pl?a=srch&amp;d=hc&amp;n=Wilde&amp;c=Shaun"/>
    <hyperlink ref="B12" r:id="rId7" display="http://www.t42.org.uk/cgi-bin/hc.pl?a=srch&amp;d=hc&amp;n=Hey&amp;c=Neil"/>
    <hyperlink ref="B13" r:id="rId8" display="http://www.t42.org.uk/cgi-bin/hc.pl?a=srch&amp;d=hc&amp;n=O%27Donnell&amp;c=Kathleen"/>
    <hyperlink ref="B15" r:id="rId9" display="http://www.t42.org.uk/cgi-bin/hc.pl?a=srch&amp;d=hc&amp;n=Sivewright&amp;c=Spence"/>
    <hyperlink ref="B16" r:id="rId10" display="http://www.t42.org.uk/cgi-bin/hc.pl?a=srch&amp;d=hc&amp;n=Frost&amp;c=Andrea"/>
    <hyperlink ref="B17" r:id="rId11" display="http://www.t42.org.uk/cgi-bin/hc.pl?a=srch&amp;d=hc&amp;n=Applewhite&amp;c=Richard"/>
    <hyperlink ref="B18" r:id="rId12" display="http://www.t42.org.uk/cgi-bin/hc.pl?a=srch&amp;d=hc&amp;n=Tucker&amp;c=David"/>
    <hyperlink ref="B19" r:id="rId13" display="http://www.t42.org.uk/cgi-bin/hc.pl?a=srch&amp;d=hc&amp;n=Walker&amp;c=David"/>
    <hyperlink ref="B20" r:id="rId14" display="http://www.t42.org.uk/cgi-bin/hc.pl?a=srch&amp;d=hc&amp;n=Bunyan&amp;c=Nancy"/>
  </hyperlinks>
  <pageMargins left="0.7" right="0.7" top="0.75" bottom="0.75" header="0.3" footer="0.3"/>
  <pageSetup paperSize="9" orientation="portrait" horizontalDpi="0" verticalDpi="0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2" sqref="F12"/>
    </sheetView>
  </sheetViews>
  <sheetFormatPr defaultRowHeight="12.75"/>
  <cols>
    <col min="1" max="1" width="9.140625" style="11"/>
    <col min="2" max="2" width="22.140625" customWidth="1"/>
    <col min="3" max="6" width="9.140625" style="11"/>
    <col min="7" max="7" width="9.140625" style="23"/>
  </cols>
  <sheetData>
    <row r="1" spans="1:7">
      <c r="A1" s="22" t="s">
        <v>21</v>
      </c>
      <c r="C1" s="22" t="s">
        <v>95</v>
      </c>
      <c r="D1" s="22" t="s">
        <v>95</v>
      </c>
      <c r="G1" s="37" t="s">
        <v>4</v>
      </c>
    </row>
    <row r="2" spans="1:7">
      <c r="D2" s="22" t="s">
        <v>96</v>
      </c>
    </row>
    <row r="3" spans="1:7">
      <c r="A3" s="11">
        <v>1</v>
      </c>
      <c r="B3" s="77" t="s">
        <v>197</v>
      </c>
      <c r="C3" s="11">
        <v>23.28</v>
      </c>
      <c r="D3" s="11" t="s">
        <v>98</v>
      </c>
      <c r="F3" s="11">
        <v>23.47</v>
      </c>
    </row>
    <row r="5" spans="1:7">
      <c r="A5" s="11">
        <v>6</v>
      </c>
      <c r="B5" s="77" t="s">
        <v>199</v>
      </c>
      <c r="C5" s="11">
        <v>26.07</v>
      </c>
      <c r="D5" s="11" t="s">
        <v>171</v>
      </c>
      <c r="E5" s="11" t="s">
        <v>35</v>
      </c>
      <c r="F5" s="11">
        <v>26.12</v>
      </c>
      <c r="G5" s="23">
        <f>$F$3/F5*1000</f>
        <v>898.54517611026029</v>
      </c>
    </row>
    <row r="6" spans="1:7">
      <c r="B6" s="77"/>
      <c r="E6" s="11" t="s">
        <v>374</v>
      </c>
    </row>
    <row r="7" spans="1:7">
      <c r="A7" s="11">
        <v>7</v>
      </c>
      <c r="B7" s="77" t="s">
        <v>364</v>
      </c>
      <c r="C7" s="11">
        <v>26.1</v>
      </c>
      <c r="D7" s="11" t="s">
        <v>98</v>
      </c>
      <c r="E7" s="11" t="s">
        <v>375</v>
      </c>
      <c r="F7" s="11">
        <v>26.17</v>
      </c>
      <c r="G7" s="23">
        <f t="shared" ref="G7:G16" si="0">$F$3/F7*1000</f>
        <v>896.82842949942676</v>
      </c>
    </row>
    <row r="8" spans="1:7">
      <c r="A8" s="11">
        <v>8</v>
      </c>
      <c r="B8" s="77" t="s">
        <v>200</v>
      </c>
      <c r="C8" s="11">
        <v>26.13</v>
      </c>
      <c r="D8" s="11" t="s">
        <v>171</v>
      </c>
      <c r="E8" s="11" t="s">
        <v>376</v>
      </c>
      <c r="F8" s="11">
        <v>26.22</v>
      </c>
      <c r="G8" s="23">
        <f t="shared" si="0"/>
        <v>895.11823035850489</v>
      </c>
    </row>
    <row r="9" spans="1:7">
      <c r="A9" s="11">
        <v>14</v>
      </c>
      <c r="B9" s="77" t="s">
        <v>377</v>
      </c>
      <c r="C9" s="11">
        <v>26.48</v>
      </c>
      <c r="D9" s="11" t="s">
        <v>98</v>
      </c>
      <c r="F9" s="11">
        <v>26.8</v>
      </c>
      <c r="G9" s="23">
        <f t="shared" si="0"/>
        <v>875.74626865671632</v>
      </c>
    </row>
    <row r="10" spans="1:7">
      <c r="A10" s="11">
        <v>36</v>
      </c>
      <c r="B10" s="77" t="s">
        <v>211</v>
      </c>
      <c r="C10" s="11">
        <v>29.42</v>
      </c>
      <c r="D10" s="11" t="s">
        <v>171</v>
      </c>
      <c r="F10" s="11">
        <v>29.7</v>
      </c>
      <c r="G10" s="23">
        <f t="shared" si="0"/>
        <v>790.23569023569019</v>
      </c>
    </row>
    <row r="11" spans="1:7">
      <c r="A11" s="11">
        <v>41</v>
      </c>
      <c r="B11" s="77" t="s">
        <v>384</v>
      </c>
      <c r="C11" s="11">
        <v>30.3</v>
      </c>
      <c r="D11" s="11" t="s">
        <v>173</v>
      </c>
      <c r="F11" s="11">
        <v>30.5</v>
      </c>
      <c r="G11" s="23">
        <f>$F$3/F11*1000</f>
        <v>769.50819672131138</v>
      </c>
    </row>
    <row r="12" spans="1:7">
      <c r="A12" s="11">
        <v>45</v>
      </c>
      <c r="B12" s="77" t="s">
        <v>378</v>
      </c>
      <c r="C12" s="11">
        <v>30.52</v>
      </c>
      <c r="D12" s="11" t="s">
        <v>11</v>
      </c>
      <c r="E12" s="11" t="s">
        <v>379</v>
      </c>
      <c r="F12" s="11">
        <v>30.87</v>
      </c>
      <c r="G12" s="23">
        <f t="shared" si="0"/>
        <v>760.28506640751539</v>
      </c>
    </row>
    <row r="13" spans="1:7">
      <c r="B13" s="77"/>
      <c r="E13" s="11" t="s">
        <v>380</v>
      </c>
    </row>
    <row r="14" spans="1:7">
      <c r="A14" s="11">
        <v>60</v>
      </c>
      <c r="B14" s="77" t="s">
        <v>220</v>
      </c>
      <c r="C14" s="11">
        <v>32.049999999999997</v>
      </c>
      <c r="D14" s="11" t="s">
        <v>381</v>
      </c>
      <c r="E14" s="11" t="s">
        <v>36</v>
      </c>
      <c r="F14" s="11">
        <v>32.08</v>
      </c>
      <c r="G14" s="23">
        <f t="shared" si="0"/>
        <v>731.60847880299252</v>
      </c>
    </row>
    <row r="15" spans="1:7">
      <c r="A15" s="11">
        <v>114</v>
      </c>
      <c r="B15" s="77" t="s">
        <v>382</v>
      </c>
      <c r="C15" s="11">
        <v>39.14</v>
      </c>
      <c r="D15" s="11" t="s">
        <v>11</v>
      </c>
      <c r="F15" s="11">
        <v>39.229999999999997</v>
      </c>
      <c r="G15" s="23">
        <f t="shared" si="0"/>
        <v>598.26663267907225</v>
      </c>
    </row>
    <row r="16" spans="1:7">
      <c r="A16" s="11">
        <v>115</v>
      </c>
      <c r="B16" s="77" t="s">
        <v>383</v>
      </c>
      <c r="C16" s="11">
        <v>39.479999999999997</v>
      </c>
      <c r="D16" s="11" t="s">
        <v>186</v>
      </c>
      <c r="F16" s="11">
        <v>39.799999999999997</v>
      </c>
      <c r="G16" s="23">
        <f t="shared" si="0"/>
        <v>589.69849246231149</v>
      </c>
    </row>
    <row r="18" spans="1:2">
      <c r="A18" s="11">
        <v>134</v>
      </c>
      <c r="B18" s="77" t="s">
        <v>192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Herod Farm</vt:lpstr>
      <vt:lpstr>Rainow 5</vt:lpstr>
      <vt:lpstr>Shining Tor</vt:lpstr>
      <vt:lpstr>Boars Head</vt:lpstr>
      <vt:lpstr>Hope Wakes</vt:lpstr>
      <vt:lpstr>forest 5</vt:lpstr>
      <vt:lpstr>Cracken Edge</vt:lpstr>
      <vt:lpstr>eccles pike</vt:lpstr>
    </vt:vector>
  </TitlesOfParts>
  <Company>AstraZeneca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Brown</dc:creator>
  <cp:lastModifiedBy>Neil Gunn</cp:lastModifiedBy>
  <cp:lastPrinted>2008-08-11T16:46:42Z</cp:lastPrinted>
  <dcterms:created xsi:type="dcterms:W3CDTF">2008-02-05T11:19:52Z</dcterms:created>
  <dcterms:modified xsi:type="dcterms:W3CDTF">2017-08-13T14:20:05Z</dcterms:modified>
</cp:coreProperties>
</file>